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9040" windowHeight="16440"/>
  </bookViews>
  <sheets>
    <sheet name="НМЦК" sheetId="1" r:id="rId1"/>
  </sheets>
  <calcPr calcId="144525"/>
</workbook>
</file>

<file path=xl/calcChain.xml><?xml version="1.0" encoding="utf-8"?>
<calcChain xmlns="http://schemas.openxmlformats.org/spreadsheetml/2006/main">
  <c r="G12" i="1" l="1"/>
  <c r="L7" i="1" l="1"/>
  <c r="J7" i="1"/>
  <c r="I7" i="1"/>
  <c r="M7" i="1" s="1"/>
  <c r="N7" i="1" s="1"/>
  <c r="N8" i="1" l="1"/>
  <c r="K7" i="1"/>
</calcChain>
</file>

<file path=xl/sharedStrings.xml><?xml version="1.0" encoding="utf-8"?>
<sst xmlns="http://schemas.openxmlformats.org/spreadsheetml/2006/main" count="32" uniqueCount="32">
  <si>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</si>
  <si>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</si>
  <si>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</si>
  <si>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</si>
  <si>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</si>
  <si>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</si>
  <si>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</si>
  <si>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</si>
  <si>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</si>
  <si>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9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</si>
  <si>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</si>
  <si>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</si>
  <si>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9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>- цена единицы)</t>
    </r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</si>
  <si>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</si>
  <si>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</si>
  <si>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 xml:space="preserve">Наименование объекта закупки </t>
  </si>
  <si>
    <t>Итого расчет Н(М)ЦК составляет:</t>
  </si>
  <si>
    <t>Н(М)ЦК, определяемая методом сопоставимых рыночных цен (анализа рынка)</t>
  </si>
  <si>
    <t>Валюта, используемая для формирования цены контракта и расчетов с поставщиком, подрядчиком, исполнителем: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</si>
  <si>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не применяется, так как оплата по контракту производится в российских рублях.</t>
  </si>
  <si>
    <t>При определении НМЦК,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</si>
  <si>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Обоснование начальной (максимальной) цены контракта </t>
  </si>
  <si>
    <t>ЭС "Главная медсестра". Тариф Премиальный. Простая неисключительная лицензия на использование Базы данных. 1 пользователь. 12 мес.</t>
  </si>
  <si>
    <t>Усл. ед.</t>
  </si>
  <si>
    <t xml:space="preserve">Ценовое предложение №1 
</t>
  </si>
  <si>
    <t xml:space="preserve">Ценовое предложение №2
</t>
  </si>
  <si>
    <t xml:space="preserve">Ценовое предложение №3
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</si>
  <si>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              
</t>
  </si>
  <si>
    <t>Расчёт составлен:</t>
  </si>
  <si>
    <t>Специалист по закупкам            ___________________________________     А.А. Салимова</t>
  </si>
  <si>
    <t>рублей</t>
  </si>
  <si>
    <t xml:space="preserve">В результате проведенного расчета Н(М)ЦК составила: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</si>
</sst>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1" fontId="13" fillId="2" borderId="11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164" fontId="9" fillId="0" borderId="11" xfId="1" applyFont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 wrapText="1"/>
    </xf>
    <xf numFmtId="164" fontId="13" fillId="2" borderId="11" xfId="1" applyFont="1" applyFill="1" applyBorder="1" applyAlignment="1">
      <alignment vertical="center" wrapText="1"/>
    </xf>
    <xf numFmtId="164" fontId="13" fillId="2" borderId="11" xfId="1" applyFont="1" applyFill="1" applyBorder="1" applyAlignment="1">
      <alignment vertical="center"/>
    </xf>
    <xf numFmtId="10" fontId="13" fillId="2" borderId="11" xfId="0" applyNumberFormat="1" applyFont="1" applyFill="1" applyBorder="1" applyAlignment="1">
      <alignment vertical="center"/>
    </xf>
    <xf numFmtId="4" fontId="13" fillId="2" borderId="1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4" fontId="13" fillId="2" borderId="1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164" fontId="13" fillId="2" borderId="11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164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vertical="top"/>
    </xf>
    <xf numFmtId="0" fontId="4" fillId="3" borderId="1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2" fontId="4" fillId="3" borderId="11" xfId="0" applyNumberFormat="1" applyFont="1" applyFill="1" applyBorder="1" applyAlignment="1">
      <alignment horizontal="center" vertical="top" wrapText="1"/>
    </xf>
    <xf numFmtId="2" fontId="4" fillId="3" borderId="1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5</xdr:row>
      <xdr:rowOff>1000125</xdr:rowOff>
    </xdr:from>
    <xdr:to>
      <xdr:col>10</xdr:col>
      <xdr:colOff>990600</xdr:colOff>
      <xdr:row>5</xdr:row>
      <xdr:rowOff>1295400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24725" y="2647950"/>
          <a:ext cx="8858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933450</xdr:rowOff>
    </xdr:from>
    <xdr:to>
      <xdr:col>9</xdr:col>
      <xdr:colOff>790575</xdr:colOff>
      <xdr:row>5</xdr:row>
      <xdr:rowOff>1390650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48400" y="3400425"/>
          <a:ext cx="7715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318008</xdr:colOff>
      <xdr:row>5</xdr:row>
      <xdr:rowOff>2643315</xdr:rowOff>
    </xdr:from>
    <xdr:to>
      <xdr:col>11</xdr:col>
      <xdr:colOff>976312</xdr:colOff>
      <xdr:row>5</xdr:row>
      <xdr:rowOff>2811238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85946" y="4492753"/>
          <a:ext cx="658304" cy="167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abSelected="1" zoomScale="110" zoomScaleNormal="110" workbookViewId="0">
      <selection activeCell="N7" sqref="N7"/>
    </sheetView>
  </sheetViews>
  <sheetFormatPr defaultRowHeight="15" x14ac:dyDescent="0.25"/>
  <cols>
    <col min="1" max="1" width="4" customWidth="1"/>
    <col min="2" max="2" width="34.5703125" customWidth="1"/>
    <col min="3" max="3" width="8.5703125" customWidth="1"/>
    <col min="4" max="4" width="6" bestFit="1" customWidth="1"/>
    <col min="5" max="5" width="14.5703125" bestFit="1" customWidth="1"/>
    <col min="6" max="7" width="15.5703125" bestFit="1" customWidth="1"/>
    <col min="8" max="8" width="5.42578125" customWidth="1"/>
    <col min="9" max="9" width="19.85546875" customWidth="1"/>
    <col min="10" max="10" width="11.42578125" customWidth="1"/>
    <col min="11" max="11" width="15.42578125" customWidth="1"/>
    <col min="12" max="12" width="18.5703125" customWidth="1"/>
    <col min="13" max="13" width="14.42578125" customWidth="1"/>
    <col min="14" max="14" width="25.140625" customWidth="1"/>
  </cols>
  <sheetData>
    <row r="1" spans="1:24" ht="31.5" customHeight="1" x14ac:dyDescent="0.25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7.6" customHeight="1" x14ac:dyDescent="0.25">
      <c r="A2" s="51" t="s">
        <v>0</v>
      </c>
      <c r="B2" s="52"/>
      <c r="C2" s="53"/>
      <c r="D2" s="57" t="s">
        <v>1</v>
      </c>
      <c r="E2" s="58"/>
      <c r="F2" s="58"/>
      <c r="G2" s="58"/>
      <c r="H2" s="58"/>
      <c r="I2" s="58"/>
      <c r="J2" s="58"/>
      <c r="K2" s="58"/>
      <c r="L2" s="58"/>
      <c r="M2" s="58"/>
      <c r="N2" s="59"/>
      <c r="O2" s="1"/>
    </row>
    <row r="3" spans="1:24" ht="25.35" customHeight="1" x14ac:dyDescent="0.25">
      <c r="A3" s="54" t="s">
        <v>2</v>
      </c>
      <c r="B3" s="55"/>
      <c r="C3" s="56"/>
      <c r="D3" s="60"/>
      <c r="E3" s="61"/>
      <c r="F3" s="61"/>
      <c r="G3" s="61"/>
      <c r="H3" s="61"/>
      <c r="I3" s="61"/>
      <c r="J3" s="61"/>
      <c r="K3" s="61"/>
      <c r="L3" s="61"/>
      <c r="M3" s="61"/>
      <c r="N3" s="62"/>
      <c r="O3" s="1"/>
    </row>
    <row r="4" spans="1:24" ht="7.5" customHeight="1" x14ac:dyDescent="0.35">
      <c r="A4" s="6"/>
      <c r="B4" s="5"/>
      <c r="C4" s="5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"/>
    </row>
    <row r="5" spans="1:24" ht="36" customHeight="1" x14ac:dyDescent="0.25">
      <c r="A5" s="37" t="s">
        <v>3</v>
      </c>
      <c r="B5" s="37" t="s">
        <v>15</v>
      </c>
      <c r="C5" s="39" t="s">
        <v>4</v>
      </c>
      <c r="D5" s="39" t="s">
        <v>5</v>
      </c>
      <c r="E5" s="37" t="s">
        <v>6</v>
      </c>
      <c r="F5" s="37"/>
      <c r="G5" s="37"/>
      <c r="H5" s="37"/>
      <c r="I5" s="41" t="s">
        <v>7</v>
      </c>
      <c r="J5" s="41"/>
      <c r="K5" s="41"/>
      <c r="L5" s="35" t="s">
        <v>17</v>
      </c>
      <c r="M5" s="35"/>
      <c r="N5" s="36"/>
      <c r="O5" s="1"/>
    </row>
    <row r="6" spans="1:24" ht="228.75" customHeight="1" x14ac:dyDescent="0.25">
      <c r="A6" s="38"/>
      <c r="B6" s="38"/>
      <c r="C6" s="40"/>
      <c r="D6" s="40"/>
      <c r="E6" s="23" t="s">
        <v>24</v>
      </c>
      <c r="F6" s="25" t="s">
        <v>25</v>
      </c>
      <c r="G6" s="25" t="s">
        <v>26</v>
      </c>
      <c r="H6" s="9" t="s">
        <v>8</v>
      </c>
      <c r="I6" s="9" t="s">
        <v>9</v>
      </c>
      <c r="J6" s="10" t="s">
        <v>10</v>
      </c>
      <c r="K6" s="10" t="s">
        <v>11</v>
      </c>
      <c r="L6" s="10" t="s">
        <v>12</v>
      </c>
      <c r="M6" s="9" t="s">
        <v>13</v>
      </c>
      <c r="N6" s="9" t="s">
        <v>14</v>
      </c>
      <c r="O6" s="1"/>
    </row>
    <row r="7" spans="1:24" ht="75" x14ac:dyDescent="0.25">
      <c r="A7" s="13">
        <v>1</v>
      </c>
      <c r="B7" s="11" t="s">
        <v>22</v>
      </c>
      <c r="C7" s="11" t="s">
        <v>23</v>
      </c>
      <c r="D7" s="14">
        <v>1</v>
      </c>
      <c r="E7" s="15">
        <v>101657</v>
      </c>
      <c r="F7" s="15">
        <v>113855.84</v>
      </c>
      <c r="G7" s="15">
        <v>118430.41</v>
      </c>
      <c r="H7" s="12">
        <v>3</v>
      </c>
      <c r="I7" s="24">
        <f>ROUND(AVERAGE(E7:G7),2)</f>
        <v>111314.42</v>
      </c>
      <c r="J7" s="18">
        <f t="shared" ref="J7" si="0">STDEV(E7:G7)</f>
        <v>8670.6946190275521</v>
      </c>
      <c r="K7" s="19">
        <f t="shared" ref="K7" si="1">J7/I7</f>
        <v>7.7893723194421283E-2</v>
      </c>
      <c r="L7" s="17">
        <f>((D7/H7)*(SUM(E7:G7)))</f>
        <v>111314.41666666666</v>
      </c>
      <c r="M7" s="20">
        <f>I7</f>
        <v>111314.42</v>
      </c>
      <c r="N7" s="22">
        <f>M7*D7</f>
        <v>111314.42</v>
      </c>
      <c r="O7" s="1"/>
    </row>
    <row r="8" spans="1:24" ht="12" customHeight="1" x14ac:dyDescent="0.25">
      <c r="A8" s="2"/>
      <c r="B8" s="43"/>
      <c r="C8" s="43"/>
      <c r="D8" s="43"/>
      <c r="E8" s="43"/>
      <c r="F8" s="43"/>
      <c r="G8" s="43"/>
      <c r="H8" s="43"/>
      <c r="I8" s="43"/>
      <c r="J8" s="43"/>
      <c r="K8" s="3"/>
      <c r="L8" s="42" t="s">
        <v>16</v>
      </c>
      <c r="M8" s="42"/>
      <c r="N8" s="16">
        <f>SUM(N7:N7)</f>
        <v>111314.42</v>
      </c>
      <c r="O8" s="1"/>
    </row>
    <row r="9" spans="1:24" ht="33.75" customHeight="1" x14ac:dyDescent="0.25">
      <c r="A9" s="44" t="s">
        <v>20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24" ht="9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24" ht="13.5" customHeight="1" x14ac:dyDescent="0.25">
      <c r="A11" s="45" t="s">
        <v>27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24" ht="16.5" customHeight="1" x14ac:dyDescent="0.25">
      <c r="A12" s="48" t="s">
        <v>31</v>
      </c>
      <c r="B12" s="49"/>
      <c r="C12" s="49"/>
      <c r="D12" s="49"/>
      <c r="E12" s="49"/>
      <c r="F12" s="49"/>
      <c r="G12" s="29">
        <f>E7</f>
        <v>101657</v>
      </c>
      <c r="H12" s="30"/>
      <c r="I12" s="30" t="s">
        <v>30</v>
      </c>
      <c r="J12" s="7"/>
      <c r="K12" s="7"/>
      <c r="L12" s="7"/>
      <c r="M12" s="7"/>
      <c r="N12" s="7"/>
    </row>
    <row r="13" spans="1:24" ht="11.25" customHeight="1" x14ac:dyDescent="0.25">
      <c r="A13" s="31"/>
      <c r="B13" s="32"/>
      <c r="C13" s="32"/>
      <c r="D13" s="32"/>
      <c r="E13" s="32"/>
      <c r="F13" s="32"/>
      <c r="G13" s="29"/>
      <c r="H13" s="30"/>
      <c r="I13" s="30"/>
      <c r="J13" s="7"/>
      <c r="K13" s="7"/>
      <c r="L13" s="7"/>
      <c r="M13" s="7"/>
      <c r="N13" s="7"/>
    </row>
    <row r="14" spans="1:24" x14ac:dyDescent="0.25">
      <c r="A14" s="45" t="s">
        <v>18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24" ht="34.5" customHeight="1" x14ac:dyDescent="0.25">
      <c r="A15" s="44" t="s">
        <v>19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24" ht="19.5" customHeight="1" x14ac:dyDescent="0.25">
      <c r="A16" s="47" t="s">
        <v>28</v>
      </c>
      <c r="B16" s="47"/>
      <c r="C16" s="27"/>
      <c r="E16" s="28">
        <v>46223</v>
      </c>
      <c r="F16" s="27"/>
      <c r="G16" s="26"/>
      <c r="H16" s="26"/>
      <c r="I16" s="26"/>
      <c r="J16" s="21"/>
      <c r="K16" s="50"/>
      <c r="L16" s="50"/>
      <c r="M16" s="50"/>
      <c r="N16" s="21"/>
    </row>
    <row r="17" spans="1:14" ht="14.45" customHeight="1" x14ac:dyDescent="0.25">
      <c r="A17" s="7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14.4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4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45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</sheetData>
  <mergeCells count="21">
    <mergeCell ref="A15:N15"/>
    <mergeCell ref="K16:M16"/>
    <mergeCell ref="A2:C2"/>
    <mergeCell ref="A3:C3"/>
    <mergeCell ref="D2:N3"/>
    <mergeCell ref="A1:N1"/>
    <mergeCell ref="A18:N18"/>
    <mergeCell ref="L5:N5"/>
    <mergeCell ref="A5:A6"/>
    <mergeCell ref="B5:B6"/>
    <mergeCell ref="C5:C6"/>
    <mergeCell ref="D5:D6"/>
    <mergeCell ref="E5:H5"/>
    <mergeCell ref="I5:K5"/>
    <mergeCell ref="L8:M8"/>
    <mergeCell ref="B8:J8"/>
    <mergeCell ref="A9:N9"/>
    <mergeCell ref="A14:N14"/>
    <mergeCell ref="A11:N11"/>
    <mergeCell ref="A16:B16"/>
    <mergeCell ref="A12:F12"/>
  </mergeCells>
  <phoneticPr fontId="15" type="noConversion"/>
  <pageMargins left="0.25" right="0.25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2026-07-20T09:02:26Z</dcterms:modified>
</cp:coreProperties>
</file>