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Шушаков\2026\Аукцион\Сентябрь\Огурцы соленые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F6" i="1" l="1"/>
  <c r="H6" i="1" s="1"/>
  <c r="G6" i="1"/>
  <c r="L6" i="1"/>
  <c r="L7" i="1" s="1"/>
  <c r="H32" i="5" l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B12" i="2" l="1"/>
  <c r="G34" i="4" l="1"/>
  <c r="G33" i="4"/>
  <c r="A15" i="2" l="1"/>
  <c r="A10" i="2"/>
  <c r="H3" i="2" l="1"/>
  <c r="K2" i="1"/>
  <c r="D17" i="1" l="1"/>
  <c r="H15" i="1" s="1"/>
  <c r="H14" i="1" l="1"/>
  <c r="E17" i="1"/>
</calcChain>
</file>

<file path=xl/sharedStrings.xml><?xml version="1.0" encoding="utf-8"?>
<sst xmlns="http://schemas.openxmlformats.org/spreadsheetml/2006/main" count="191" uniqueCount="178">
  <si>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</si>
  <si>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</si>
  <si>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</si>
  <si>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</si>
  <si>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</si>
  <si>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</si>
  <si>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</si>
  <si>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</si>
  <si>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</si>
  <si>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</si>
  <si>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</si>
  <si>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</si>
  <si>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</si>
  <si>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</si>
  <si>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</si>
  <si>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</si>
  <si>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</si>
  <si>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</si>
  <si>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</si>
  <si>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</si>
  <si>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</si>
  <si>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</si>
  <si>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</si>
  <si>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</si>
  <si>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</si>
  <si>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</si>
  <si>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</si>
  <si>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</si>
  <si>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</si>
  <si>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</si>
  <si>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</si>
  <si>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</si>
  <si>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</si>
  <si>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</si>
  <si>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</si>
  <si>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</si>
  <si>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</si>
  <si>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</si>
  <si>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</si>
  <si>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</si>
  <si>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</si>
  <si>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</si>
  <si>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</si>
  <si>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</si>
  <si>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</si>
  <si>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</si>
  <si>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</si>
  <si>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</si>
  <si>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</si>
  <si>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</si>
  <si>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</si>
  <si>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</si>
  <si>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</si>
  <si>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</si>
  <si>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</si>
  <si>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</si>
  <si>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</si>
  <si>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</si>
  <si>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</si>
  <si>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</si>
  <si>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</si>
  <si>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</si>
  <si>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</si>
  <si>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</si>
  <si>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</si>
  <si>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</si>
  <si>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</si>
  <si>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</si>
  <si>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</si>
  <si>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</si>
  <si>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</si>
  <si>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</si>
  <si>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</si>
  <si>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</si>
  <si>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</si>
  <si>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</si>
  <si>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</si>
  <si>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</si>
  <si>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</si>
  <si>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</si>
  <si>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</si>
  <si>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</si>
  <si>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</si>
  <si>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</si>
  <si>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</si>
  <si>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</si>
  <si>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</si>
  <si>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</si>
  <si>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</si>
  <si>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</si>
  <si>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</si>
  <si>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</si>
  <si>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</si>
  <si>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</si>
  <si>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</si>
  <si>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</si>
  <si>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</si>
  <si>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</si>
  <si>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</si>
  <si>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</si>
  <si>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</si>
  <si>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</si>
  <si>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</si>
  <si>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</si>
  <si>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</si>
  <si>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</si>
  <si>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</si>
  <si>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</si>
  <si>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</si>
  <si>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</si>
  <si>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</si>
  <si>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</si>
  <si>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</si>
  <si>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</si>
  <si>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</si>
  <si>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</si>
  <si>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тел. 8 (391) 220-50-57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</si>
  <si>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</si>
  <si>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</si>
  <si>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</si>
  <si>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</si>
  <si>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</si>
  <si>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</si>
  <si>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</si>
  <si>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</si>
  <si>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кг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</si>
  <si>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</si>
  <si>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</si>
  <si>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</si>
  <si>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</si>
  <si>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</si>
  <si>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</si>
  <si>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</si>
  <si>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</si>
  <si>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</si>
  <si>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</si>
  <si>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</si>
  <si>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</si>
  <si>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</si>
  <si>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</si>
  <si>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</si>
  <si>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</si>
  <si>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</si>
  <si>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</si>
  <si>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</si>
  <si>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</si>
  <si>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</si>
  <si>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</si>
  <si>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</si>
  <si>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</si>
  <si>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</si>
  <si>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</si>
  <si>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</si>
  <si>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</si>
  <si>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</si>
  <si>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</si>
  <si>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</si>
  <si>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</si>
  <si>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</si>
  <si>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</si>
  <si>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</si>
  <si>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</si>
  <si>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</si>
  <si>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</si>
  <si>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</si>
  <si>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</si>
  <si>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</si>
  <si>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</si>
  <si>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</si>
  <si>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</si>
  <si>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Инспектор ОМСМТ и ИО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</si>
  <si>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</si>
  <si>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Наименование закупки</t>
  </si>
  <si>
    <t>минимальная цена для расчета  цены договора</t>
  </si>
  <si>
    <t>Огурцы соленые 
ГОСТ 34220-2017                                                                       КТРУ: 10.39.18.110-00000001</t>
  </si>
  <si>
    <t>Ответ на запрос ценовой инф-и 
КП №1
вход. 1137 от 27.08.2026</t>
  </si>
  <si>
    <t>Ответ на запрос ценовой инф-и 
КП №2
вход. 1138 от 27.08.2026</t>
  </si>
  <si>
    <t>Ответ на запрос ценовой инф-и 
КП №3
вход. 1139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</si>
</sst>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1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wrapText="1"/>
    </xf>
    <xf numFmtId="0" fontId="13" fillId="0" borderId="0" xfId="0" quotePrefix="1" applyFont="1"/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10" fontId="14" fillId="0" borderId="13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9" fontId="14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9" fontId="14" fillId="0" borderId="0" xfId="0" applyNumberFormat="1" applyFont="1"/>
    <xf numFmtId="49" fontId="16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/>
    <xf numFmtId="49" fontId="17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/>
    <xf numFmtId="49" fontId="14" fillId="0" borderId="0" xfId="0" applyNumberFormat="1" applyFont="1" applyAlignment="1">
      <alignment wrapText="1"/>
    </xf>
    <xf numFmtId="0" fontId="14" fillId="0" borderId="0" xfId="0" applyNumberFormat="1" applyFont="1"/>
    <xf numFmtId="10" fontId="14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1" fillId="0" borderId="14" xfId="0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4" fontId="12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 shrinkToFit="1"/>
    </xf>
    <xf numFmtId="0" fontId="6" fillId="0" borderId="5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shrinkToFi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8" fontId="10" fillId="0" borderId="4" xfId="0" applyNumberFormat="1" applyFont="1" applyBorder="1" applyAlignment="1">
      <alignment horizontal="center" vertical="center"/>
    </xf>
    <xf numFmtId="8" fontId="10" fillId="0" borderId="5" xfId="0" applyNumberFormat="1" applyFont="1" applyBorder="1" applyAlignment="1">
      <alignment horizontal="center" vertical="center"/>
    </xf>
    <xf numFmtId="8" fontId="10" fillId="0" borderId="6" xfId="0" applyNumberFormat="1" applyFont="1" applyBorder="1" applyAlignment="1">
      <alignment horizontal="center" vertical="center"/>
    </xf>
    <xf numFmtId="8" fontId="6" fillId="0" borderId="3" xfId="0" applyNumberFormat="1" applyFont="1" applyBorder="1" applyAlignment="1">
      <alignment horizontal="left"/>
    </xf>
    <xf numFmtId="8" fontId="6" fillId="0" borderId="10" xfId="0" applyNumberFormat="1" applyFont="1" applyBorder="1" applyAlignment="1">
      <alignment horizontal="left"/>
    </xf>
    <xf numFmtId="8" fontId="6" fillId="0" borderId="2" xfId="0" applyNumberFormat="1" applyFont="1" applyBorder="1" applyAlignment="1">
      <alignment horizontal="left" vertical="top"/>
    </xf>
    <xf numFmtId="8" fontId="6" fillId="0" borderId="12" xfId="0" applyNumberFormat="1" applyFont="1" applyBorder="1" applyAlignment="1">
      <alignment horizontal="left" vertical="top"/>
    </xf>
    <xf numFmtId="0" fontId="2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49" fontId="2" fillId="0" borderId="0" xfId="0" applyNumberFormat="1" applyFont="1" applyBorder="1" applyAlignment="1"/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horizontal="center" wrapText="1"/>
    </xf>
    <xf numFmtId="0" fontId="1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4" customWidth="1"/>
    <col min="2" max="2" width="3.5703125" style="4" customWidth="1"/>
    <col min="3" max="4" width="9.140625" style="4"/>
    <col min="5" max="5" width="16.28515625" style="4" customWidth="1"/>
    <col min="6" max="9" width="9.140625" style="4"/>
    <col min="10" max="10" width="10.42578125" style="4" customWidth="1"/>
    <col min="11" max="16384" width="9.140625" style="4"/>
  </cols>
  <sheetData>
    <row r="1" spans="2:10" x14ac:dyDescent="0.25">
      <c r="C1" s="4" t="s">
        <v>49</v>
      </c>
      <c r="H1" s="16" t="s">
        <v>50</v>
      </c>
    </row>
    <row r="2" spans="2:10" x14ac:dyDescent="0.25">
      <c r="B2" s="15"/>
      <c r="C2" s="15"/>
      <c r="D2" s="15" t="s">
        <v>14</v>
      </c>
      <c r="E2" s="15"/>
      <c r="G2" s="15"/>
      <c r="H2" s="15"/>
      <c r="I2" s="20" t="s">
        <v>51</v>
      </c>
      <c r="J2" s="15"/>
    </row>
    <row r="5" spans="2:10" x14ac:dyDescent="0.25">
      <c r="I5" s="17" t="s">
        <v>52</v>
      </c>
    </row>
    <row r="6" spans="2:10" x14ac:dyDescent="0.25">
      <c r="I6" s="17" t="s">
        <v>53</v>
      </c>
    </row>
    <row r="7" spans="2:10" x14ac:dyDescent="0.25">
      <c r="I7" s="17" t="s">
        <v>54</v>
      </c>
    </row>
    <row r="8" spans="2:10" x14ac:dyDescent="0.25">
      <c r="I8" s="14" t="s">
        <v>55</v>
      </c>
    </row>
    <row r="11" spans="2:10" ht="16.5" x14ac:dyDescent="0.25">
      <c r="F11" s="18" t="s">
        <v>56</v>
      </c>
    </row>
    <row r="13" spans="2:10" ht="30.75" customHeight="1" x14ac:dyDescent="0.25">
      <c r="B13" s="100" t="s">
        <v>57</v>
      </c>
      <c r="C13" s="100"/>
      <c r="D13" s="100"/>
      <c r="E13" s="100"/>
      <c r="F13" s="100"/>
      <c r="G13" s="100"/>
      <c r="H13" s="100"/>
      <c r="I13" s="100"/>
      <c r="J13" s="100"/>
    </row>
    <row r="14" spans="2:10" ht="33" customHeight="1" x14ac:dyDescent="0.25">
      <c r="B14" s="100" t="s">
        <v>58</v>
      </c>
      <c r="C14" s="100"/>
      <c r="D14" s="100"/>
      <c r="E14" s="100"/>
      <c r="F14" s="100"/>
      <c r="G14" s="100"/>
      <c r="H14" s="100"/>
      <c r="I14" s="100"/>
      <c r="J14" s="100"/>
    </row>
    <row r="16" spans="2:10" ht="44.25" customHeight="1" x14ac:dyDescent="0.25">
      <c r="B16" s="19" t="s">
        <v>59</v>
      </c>
      <c r="C16" s="101" t="s">
        <v>60</v>
      </c>
      <c r="D16" s="101"/>
      <c r="E16" s="101"/>
      <c r="F16" s="102" t="s">
        <v>61</v>
      </c>
      <c r="G16" s="101"/>
      <c r="H16" s="101"/>
      <c r="I16" s="101"/>
      <c r="J16" s="101"/>
    </row>
    <row r="17" spans="2:10" x14ac:dyDescent="0.25">
      <c r="B17" s="23" t="s">
        <v>62</v>
      </c>
      <c r="C17" s="103" t="s">
        <v>80</v>
      </c>
      <c r="D17" s="103"/>
      <c r="E17" s="103"/>
      <c r="F17" s="104" t="s">
        <v>81</v>
      </c>
      <c r="G17" s="105"/>
      <c r="H17" s="105"/>
      <c r="I17" s="105"/>
      <c r="J17" s="106"/>
    </row>
    <row r="18" spans="2:10" ht="45.75" customHeight="1" x14ac:dyDescent="0.25">
      <c r="B18" s="23" t="s">
        <v>63</v>
      </c>
      <c r="C18" s="107" t="s">
        <v>82</v>
      </c>
      <c r="D18" s="108"/>
      <c r="E18" s="109"/>
      <c r="F18" s="103"/>
      <c r="G18" s="103"/>
      <c r="H18" s="103"/>
      <c r="I18" s="103"/>
      <c r="J18" s="103"/>
    </row>
    <row r="19" spans="2:10" ht="33" customHeight="1" x14ac:dyDescent="0.25">
      <c r="B19" s="23" t="s">
        <v>64</v>
      </c>
      <c r="C19" s="110" t="s">
        <v>114</v>
      </c>
      <c r="D19" s="111"/>
      <c r="E19" s="111"/>
      <c r="F19" s="103"/>
      <c r="G19" s="103"/>
      <c r="H19" s="103"/>
      <c r="I19" s="103"/>
      <c r="J19" s="103"/>
    </row>
    <row r="20" spans="2:10" ht="45.75" customHeight="1" x14ac:dyDescent="0.25">
      <c r="B20" s="23" t="s">
        <v>65</v>
      </c>
      <c r="C20" s="110" t="s">
        <v>111</v>
      </c>
      <c r="D20" s="111"/>
      <c r="E20" s="111"/>
      <c r="F20" s="103"/>
      <c r="G20" s="103"/>
      <c r="H20" s="103"/>
      <c r="I20" s="103"/>
      <c r="J20" s="103"/>
    </row>
    <row r="21" spans="2:10" ht="92.25" customHeight="1" x14ac:dyDescent="0.25">
      <c r="B21" s="23" t="s">
        <v>66</v>
      </c>
      <c r="C21" s="107" t="s">
        <v>83</v>
      </c>
      <c r="D21" s="108"/>
      <c r="E21" s="109"/>
      <c r="F21" s="103"/>
      <c r="G21" s="103"/>
      <c r="H21" s="103"/>
      <c r="I21" s="103"/>
      <c r="J21" s="103"/>
    </row>
    <row r="22" spans="2:10" ht="30" customHeight="1" x14ac:dyDescent="0.25">
      <c r="B22" s="23" t="s">
        <v>69</v>
      </c>
      <c r="C22" s="112" t="s">
        <v>84</v>
      </c>
      <c r="D22" s="113"/>
      <c r="E22" s="114"/>
      <c r="F22" s="104" t="s">
        <v>87</v>
      </c>
      <c r="G22" s="105"/>
      <c r="H22" s="105"/>
      <c r="I22" s="105"/>
      <c r="J22" s="106"/>
    </row>
    <row r="23" spans="2:10" ht="78" customHeight="1" x14ac:dyDescent="0.25">
      <c r="B23" s="23" t="s">
        <v>70</v>
      </c>
      <c r="C23" s="115" t="s">
        <v>85</v>
      </c>
      <c r="D23" s="116"/>
      <c r="E23" s="117"/>
      <c r="F23" s="118" t="s">
        <v>86</v>
      </c>
      <c r="G23" s="103"/>
      <c r="H23" s="103"/>
      <c r="I23" s="103"/>
      <c r="J23" s="103"/>
    </row>
    <row r="24" spans="2:10" ht="77.25" customHeight="1" x14ac:dyDescent="0.25">
      <c r="B24" s="23" t="s">
        <v>67</v>
      </c>
      <c r="C24" s="118" t="s">
        <v>88</v>
      </c>
      <c r="D24" s="103"/>
      <c r="E24" s="103"/>
      <c r="F24" s="115" t="s">
        <v>89</v>
      </c>
      <c r="G24" s="116"/>
      <c r="H24" s="116"/>
      <c r="I24" s="116"/>
      <c r="J24" s="117"/>
    </row>
    <row r="25" spans="2:10" x14ac:dyDescent="0.25">
      <c r="B25" s="23" t="s">
        <v>68</v>
      </c>
      <c r="C25" s="103" t="s">
        <v>90</v>
      </c>
      <c r="D25" s="103"/>
      <c r="E25" s="103"/>
      <c r="F25" s="119" t="s">
        <v>91</v>
      </c>
      <c r="G25" s="119"/>
      <c r="H25" s="119"/>
      <c r="I25" s="119"/>
      <c r="J25" s="119"/>
    </row>
    <row r="26" spans="2:10" ht="29.25" customHeight="1" x14ac:dyDescent="0.25">
      <c r="B26" s="23" t="s">
        <v>71</v>
      </c>
      <c r="C26" s="112" t="s">
        <v>94</v>
      </c>
      <c r="D26" s="113"/>
      <c r="E26" s="114"/>
      <c r="F26" s="104" t="s">
        <v>95</v>
      </c>
      <c r="G26" s="105"/>
      <c r="H26" s="105"/>
      <c r="I26" s="105"/>
      <c r="J26" s="106"/>
    </row>
    <row r="27" spans="2:10" ht="30" customHeight="1" x14ac:dyDescent="0.25">
      <c r="B27" s="23" t="s">
        <v>72</v>
      </c>
      <c r="C27" s="112" t="s">
        <v>96</v>
      </c>
      <c r="D27" s="113"/>
      <c r="E27" s="114"/>
      <c r="F27" s="103"/>
      <c r="G27" s="103"/>
      <c r="H27" s="103"/>
      <c r="I27" s="103"/>
      <c r="J27" s="103"/>
    </row>
    <row r="28" spans="2:10" ht="63" customHeight="1" x14ac:dyDescent="0.25">
      <c r="B28" s="23" t="s">
        <v>73</v>
      </c>
      <c r="C28" s="112" t="s">
        <v>97</v>
      </c>
      <c r="D28" s="113"/>
      <c r="E28" s="114"/>
      <c r="F28" s="103"/>
      <c r="G28" s="103"/>
      <c r="H28" s="103"/>
      <c r="I28" s="103"/>
      <c r="J28" s="103"/>
    </row>
    <row r="29" spans="2:10" ht="32.25" customHeight="1" x14ac:dyDescent="0.25">
      <c r="B29" s="23" t="s">
        <v>74</v>
      </c>
      <c r="C29" s="112" t="s">
        <v>98</v>
      </c>
      <c r="D29" s="113"/>
      <c r="E29" s="114"/>
      <c r="F29" s="103"/>
      <c r="G29" s="103"/>
      <c r="H29" s="103"/>
      <c r="I29" s="103"/>
      <c r="J29" s="103"/>
    </row>
    <row r="30" spans="2:10" ht="30.75" customHeight="1" x14ac:dyDescent="0.25">
      <c r="B30" s="23" t="s">
        <v>75</v>
      </c>
      <c r="C30" s="118" t="s">
        <v>99</v>
      </c>
      <c r="D30" s="118"/>
      <c r="E30" s="118"/>
      <c r="F30" s="119" t="s">
        <v>100</v>
      </c>
      <c r="G30" s="119"/>
      <c r="H30" s="119"/>
      <c r="I30" s="119"/>
      <c r="J30" s="119"/>
    </row>
    <row r="31" spans="2:10" ht="18" customHeight="1" x14ac:dyDescent="0.25">
      <c r="B31" s="23" t="s">
        <v>76</v>
      </c>
      <c r="C31" s="118" t="s">
        <v>92</v>
      </c>
      <c r="D31" s="118"/>
      <c r="E31" s="118"/>
      <c r="F31" s="120" t="s">
        <v>93</v>
      </c>
      <c r="G31" s="120"/>
      <c r="H31" s="120"/>
      <c r="I31" s="120"/>
      <c r="J31" s="120"/>
    </row>
    <row r="32" spans="2:10" ht="30.75" customHeight="1" x14ac:dyDescent="0.25">
      <c r="B32" s="24" t="s">
        <v>77</v>
      </c>
      <c r="C32" s="112" t="s">
        <v>101</v>
      </c>
      <c r="D32" s="113"/>
      <c r="E32" s="114"/>
      <c r="F32" s="130">
        <v>23536.240000000002</v>
      </c>
      <c r="G32" s="131"/>
      <c r="H32" s="131"/>
      <c r="I32" s="131"/>
      <c r="J32" s="132"/>
    </row>
    <row r="33" spans="2:10" ht="18" customHeight="1" x14ac:dyDescent="0.25">
      <c r="B33" s="124" t="s">
        <v>78</v>
      </c>
      <c r="C33" s="126" t="s">
        <v>103</v>
      </c>
      <c r="D33" s="127"/>
      <c r="E33" s="127"/>
      <c r="F33" s="21" t="s">
        <v>102</v>
      </c>
      <c r="G33" s="133">
        <f>F32*0.05</f>
        <v>1176.8120000000001</v>
      </c>
      <c r="H33" s="133"/>
      <c r="I33" s="133"/>
      <c r="J33" s="134"/>
    </row>
    <row r="34" spans="2:10" ht="43.5" customHeight="1" x14ac:dyDescent="0.25">
      <c r="B34" s="125"/>
      <c r="C34" s="128"/>
      <c r="D34" s="129"/>
      <c r="E34" s="129"/>
      <c r="F34" s="22" t="s">
        <v>104</v>
      </c>
      <c r="G34" s="135">
        <f>F32*0.01</f>
        <v>235.36240000000001</v>
      </c>
      <c r="H34" s="135"/>
      <c r="I34" s="135"/>
      <c r="J34" s="136"/>
    </row>
    <row r="35" spans="2:10" ht="76.5" customHeight="1" x14ac:dyDescent="0.25">
      <c r="B35" s="23" t="s">
        <v>79</v>
      </c>
      <c r="C35" s="112" t="s">
        <v>105</v>
      </c>
      <c r="D35" s="113"/>
      <c r="E35" s="114"/>
      <c r="F35" s="121" t="s">
        <v>110</v>
      </c>
      <c r="G35" s="122"/>
      <c r="H35" s="122"/>
      <c r="I35" s="122"/>
      <c r="J35" s="123"/>
    </row>
    <row r="36" spans="2:10" ht="63" customHeight="1" x14ac:dyDescent="0.25">
      <c r="B36" s="23" t="s">
        <v>112</v>
      </c>
      <c r="C36" s="112" t="s">
        <v>113</v>
      </c>
      <c r="D36" s="113"/>
      <c r="E36" s="114"/>
      <c r="F36" s="103"/>
      <c r="G36" s="103"/>
      <c r="H36" s="103"/>
      <c r="I36" s="103"/>
      <c r="J36" s="103"/>
    </row>
    <row r="39" spans="2:10" x14ac:dyDescent="0.25">
      <c r="B39" s="4" t="s">
        <v>107</v>
      </c>
      <c r="I39" s="4" t="s">
        <v>106</v>
      </c>
    </row>
    <row r="42" spans="2:10" x14ac:dyDescent="0.25">
      <c r="B42" s="4" t="s">
        <v>108</v>
      </c>
      <c r="I42" s="25" t="s">
        <v>109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" bestFit="1" customWidth="1"/>
    <col min="2" max="16384" width="9.140625" style="1"/>
  </cols>
  <sheetData>
    <row r="1" spans="1:9" ht="15.75" x14ac:dyDescent="0.25">
      <c r="E1" s="3" t="s">
        <v>8</v>
      </c>
    </row>
    <row r="2" spans="1:9" ht="15.75" x14ac:dyDescent="0.25">
      <c r="E2" s="4"/>
    </row>
    <row r="3" spans="1:9" x14ac:dyDescent="0.25">
      <c r="H3" s="138">
        <f ca="1">TODAY()</f>
        <v>46261</v>
      </c>
      <c r="I3" s="138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12" t="s">
        <v>10</v>
      </c>
      <c r="B5" s="11"/>
      <c r="C5" s="139" t="s">
        <v>115</v>
      </c>
      <c r="D5" s="139"/>
      <c r="E5" s="139"/>
      <c r="F5" s="139"/>
      <c r="G5" s="139"/>
      <c r="H5" s="139"/>
      <c r="I5" s="11"/>
    </row>
    <row r="6" spans="1:9" x14ac:dyDescent="0.25">
      <c r="A6" s="12" t="s">
        <v>9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37" t="s">
        <v>46</v>
      </c>
      <c r="B7" s="137"/>
      <c r="C7" s="137"/>
      <c r="D7" s="137"/>
      <c r="E7" s="137"/>
      <c r="F7" s="137"/>
      <c r="G7" s="137"/>
      <c r="H7" s="137"/>
      <c r="I7" s="137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2" t="s">
        <v>11</v>
      </c>
    </row>
    <row r="10" spans="1:9" ht="40.5" customHeight="1" x14ac:dyDescent="0.25">
      <c r="A10" s="140" t="str">
        <f>INDEX(Лист3!C:C,MATCH(A7,Лист3!B:B,0))</f>
        <v>Продукты питания</v>
      </c>
      <c r="B10" s="140"/>
      <c r="C10" s="140"/>
      <c r="D10" s="140"/>
      <c r="E10" s="140"/>
      <c r="F10" s="140"/>
      <c r="G10" s="140"/>
      <c r="H10" s="140"/>
      <c r="I10" s="140"/>
    </row>
    <row r="11" spans="1:9" x14ac:dyDescent="0.25">
      <c r="A11" s="10" t="s">
        <v>24</v>
      </c>
      <c r="B11" s="5"/>
      <c r="E11" s="5"/>
      <c r="F11" s="5"/>
      <c r="G11" s="5"/>
      <c r="H11" s="5"/>
      <c r="I11" s="5"/>
    </row>
    <row r="12" spans="1:9" ht="31.5" customHeight="1" x14ac:dyDescent="0.25">
      <c r="A12" s="13">
        <v>158652.5</v>
      </c>
      <c r="B12" s="140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40"/>
      <c r="D12" s="140"/>
      <c r="E12" s="140"/>
      <c r="F12" s="140"/>
      <c r="G12" s="140"/>
      <c r="H12" s="140"/>
      <c r="I12" s="140"/>
    </row>
    <row r="13" spans="1:9" x14ac:dyDescent="0.25">
      <c r="A13" s="6"/>
    </row>
    <row r="14" spans="1:9" x14ac:dyDescent="0.25">
      <c r="A14" s="2" t="s">
        <v>12</v>
      </c>
    </row>
    <row r="15" spans="1:9" ht="189.75" customHeight="1" x14ac:dyDescent="0.25">
      <c r="A15" s="140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40"/>
      <c r="C15" s="140"/>
      <c r="D15" s="140"/>
      <c r="E15" s="140"/>
      <c r="F15" s="140"/>
      <c r="G15" s="140"/>
      <c r="H15" s="140"/>
      <c r="I15" s="140"/>
    </row>
    <row r="18" spans="1:8" x14ac:dyDescent="0.25">
      <c r="A18" s="1" t="s">
        <v>13</v>
      </c>
      <c r="H18" s="1" t="s">
        <v>14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0"/>
  <sheetViews>
    <sheetView tabSelected="1" zoomScaleNormal="100" workbookViewId="0">
      <selection activeCell="M16" sqref="M16"/>
    </sheetView>
  </sheetViews>
  <sheetFormatPr defaultColWidth="95.85546875" defaultRowHeight="15" x14ac:dyDescent="0.2"/>
  <cols>
    <col min="1" max="1" width="5.7109375" style="93" bestFit="1" customWidth="1"/>
    <col min="2" max="2" width="36.140625" style="93" bestFit="1" customWidth="1"/>
    <col min="3" max="4" width="18.28515625" style="93" bestFit="1" customWidth="1"/>
    <col min="5" max="5" width="18.42578125" style="93" customWidth="1"/>
    <col min="6" max="6" width="11.28515625" style="93" bestFit="1" customWidth="1"/>
    <col min="7" max="7" width="16.5703125" style="93" bestFit="1" customWidth="1"/>
    <col min="8" max="8" width="16.7109375" style="93" bestFit="1" customWidth="1"/>
    <col min="9" max="9" width="6" style="93" bestFit="1" customWidth="1"/>
    <col min="10" max="10" width="10.140625" style="93" bestFit="1" customWidth="1"/>
    <col min="11" max="11" width="18" style="93" bestFit="1" customWidth="1"/>
    <col min="12" max="12" width="13.28515625" style="93" bestFit="1" customWidth="1"/>
    <col min="13" max="13" width="26" style="93" customWidth="1"/>
    <col min="14" max="14" width="21.42578125" style="93" customWidth="1"/>
    <col min="15" max="16384" width="95.85546875" style="93"/>
  </cols>
  <sheetData>
    <row r="1" spans="1:19" x14ac:dyDescent="0.2">
      <c r="D1" s="143" t="s">
        <v>17</v>
      </c>
      <c r="E1" s="144"/>
      <c r="F1" s="144"/>
      <c r="G1" s="144"/>
      <c r="H1" s="144"/>
      <c r="I1" s="144"/>
      <c r="J1" s="142"/>
      <c r="K1" s="142"/>
      <c r="L1" s="142"/>
    </row>
    <row r="2" spans="1:19" x14ac:dyDescent="0.2">
      <c r="D2" s="71"/>
      <c r="E2" s="71"/>
      <c r="F2" s="71"/>
      <c r="G2" s="71"/>
      <c r="H2" s="71"/>
      <c r="I2" s="71"/>
      <c r="J2" s="71"/>
      <c r="K2" s="147">
        <f ca="1">TODAY()</f>
        <v>46261</v>
      </c>
      <c r="L2" s="147"/>
      <c r="M2" s="71"/>
      <c r="N2" s="71"/>
      <c r="O2" s="71"/>
      <c r="P2" s="71"/>
      <c r="Q2" s="71"/>
      <c r="R2" s="71"/>
      <c r="S2" s="71"/>
    </row>
    <row r="3" spans="1:19" ht="84.75" customHeight="1" x14ac:dyDescent="0.2">
      <c r="A3" s="145" t="s">
        <v>171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71"/>
      <c r="N3" s="71"/>
      <c r="O3" s="71"/>
      <c r="P3" s="71"/>
      <c r="Q3" s="71"/>
      <c r="R3" s="71"/>
      <c r="S3" s="71"/>
    </row>
    <row r="4" spans="1:19" x14ac:dyDescent="0.2">
      <c r="F4" s="72"/>
      <c r="G4" s="72"/>
      <c r="H4" s="72"/>
      <c r="L4" s="93" t="s">
        <v>15</v>
      </c>
    </row>
    <row r="5" spans="1:19" ht="90" x14ac:dyDescent="0.2">
      <c r="A5" s="73" t="s">
        <v>3</v>
      </c>
      <c r="B5" s="73" t="s">
        <v>172</v>
      </c>
      <c r="C5" s="74" t="s">
        <v>175</v>
      </c>
      <c r="D5" s="74" t="s">
        <v>176</v>
      </c>
      <c r="E5" s="74" t="s">
        <v>177</v>
      </c>
      <c r="F5" s="75" t="s">
        <v>0</v>
      </c>
      <c r="G5" s="75" t="s">
        <v>1</v>
      </c>
      <c r="H5" s="75" t="s">
        <v>4</v>
      </c>
      <c r="I5" s="75" t="s">
        <v>6</v>
      </c>
      <c r="J5" s="75" t="s">
        <v>7</v>
      </c>
      <c r="K5" s="75" t="s">
        <v>173</v>
      </c>
      <c r="L5" s="75" t="s">
        <v>5</v>
      </c>
    </row>
    <row r="6" spans="1:19" ht="45.75" thickBot="1" x14ac:dyDescent="0.25">
      <c r="A6" s="94">
        <v>1</v>
      </c>
      <c r="B6" s="95" t="s">
        <v>174</v>
      </c>
      <c r="C6" s="96">
        <v>162</v>
      </c>
      <c r="D6" s="96">
        <v>189</v>
      </c>
      <c r="E6" s="96">
        <v>195</v>
      </c>
      <c r="F6" s="97">
        <f t="shared" ref="F6" si="0">AVERAGE(C6:E6)</f>
        <v>182</v>
      </c>
      <c r="G6" s="97">
        <f t="shared" ref="G6" si="1">STDEVA(C6:E6)</f>
        <v>17.578395831246947</v>
      </c>
      <c r="H6" s="98">
        <f t="shared" ref="H6" si="2">IF(F6&gt;0,STDEVA(C6:E6)/(SUM(C6:E6)/COUNTIF(C6:E6,"&gt;0")),0)</f>
        <v>9.6584592479378825E-2</v>
      </c>
      <c r="I6" s="94" t="s">
        <v>125</v>
      </c>
      <c r="J6" s="99">
        <v>50</v>
      </c>
      <c r="K6" s="96">
        <v>162</v>
      </c>
      <c r="L6" s="99">
        <f>K6*J6</f>
        <v>8100</v>
      </c>
    </row>
    <row r="7" spans="1:19" ht="15.75" thickBot="1" x14ac:dyDescent="0.25">
      <c r="A7" s="76"/>
      <c r="B7" s="77"/>
      <c r="C7" s="77"/>
      <c r="D7" s="77"/>
      <c r="E7" s="77"/>
      <c r="F7" s="77"/>
      <c r="G7" s="77"/>
      <c r="H7" s="78"/>
      <c r="I7" s="77"/>
      <c r="J7" s="77"/>
      <c r="K7" s="92" t="s">
        <v>2</v>
      </c>
      <c r="L7" s="79">
        <f>SUM(L6:L6)</f>
        <v>8100</v>
      </c>
    </row>
    <row r="8" spans="1:19" x14ac:dyDescent="0.2">
      <c r="H8" s="80"/>
      <c r="K8" s="68"/>
      <c r="L8" s="69"/>
    </row>
    <row r="9" spans="1:19" x14ac:dyDescent="0.2">
      <c r="H9" s="80"/>
      <c r="K9" s="68"/>
      <c r="L9" s="69"/>
    </row>
    <row r="10" spans="1:19" x14ac:dyDescent="0.2">
      <c r="H10" s="80"/>
      <c r="K10" s="68"/>
      <c r="L10" s="69"/>
    </row>
    <row r="11" spans="1:19" x14ac:dyDescent="0.2">
      <c r="H11" s="80"/>
      <c r="K11" s="68"/>
      <c r="L11" s="69"/>
    </row>
    <row r="12" spans="1:19" x14ac:dyDescent="0.2">
      <c r="H12" s="80"/>
      <c r="K12" s="68"/>
      <c r="L12" s="69"/>
    </row>
    <row r="13" spans="1:19" x14ac:dyDescent="0.2">
      <c r="H13" s="80"/>
      <c r="K13" s="68"/>
      <c r="L13" s="69"/>
    </row>
    <row r="14" spans="1:19" x14ac:dyDescent="0.2">
      <c r="G14" s="81">
        <v>0.01</v>
      </c>
      <c r="H14" s="82">
        <f>D17*0.01</f>
        <v>81</v>
      </c>
      <c r="K14" s="68"/>
      <c r="L14" s="69"/>
    </row>
    <row r="15" spans="1:19" x14ac:dyDescent="0.2">
      <c r="G15" s="83">
        <v>0.05</v>
      </c>
      <c r="H15" s="82">
        <f>D17*0.05</f>
        <v>405</v>
      </c>
      <c r="K15" s="68"/>
      <c r="L15" s="69"/>
    </row>
    <row r="16" spans="1:19" x14ac:dyDescent="0.2">
      <c r="B16" s="146"/>
      <c r="C16" s="148"/>
      <c r="H16" s="80"/>
      <c r="K16" s="68"/>
      <c r="L16" s="69"/>
    </row>
    <row r="17" spans="1:12" x14ac:dyDescent="0.2">
      <c r="A17" s="72"/>
      <c r="B17" s="84" t="s">
        <v>118</v>
      </c>
      <c r="C17" s="85"/>
      <c r="D17" s="86">
        <f>(L7)</f>
        <v>8100</v>
      </c>
      <c r="E17" s="70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8 100 (Восемь тысяч сто) рублей ,00 коп.</v>
      </c>
      <c r="H17" s="80"/>
      <c r="K17" s="68"/>
      <c r="L17" s="69"/>
    </row>
    <row r="18" spans="1:12" x14ac:dyDescent="0.2">
      <c r="B18" s="87"/>
      <c r="C18" s="87"/>
      <c r="D18" s="88"/>
      <c r="E18" s="70"/>
      <c r="F18" s="72"/>
      <c r="G18" s="72"/>
      <c r="H18" s="72"/>
      <c r="I18" s="72"/>
      <c r="J18" s="72"/>
      <c r="K18" s="72"/>
    </row>
    <row r="19" spans="1:12" ht="31.5" customHeight="1" x14ac:dyDescent="0.2">
      <c r="A19" s="141" t="s">
        <v>117</v>
      </c>
      <c r="B19" s="141"/>
      <c r="C19" s="141"/>
      <c r="D19" s="141"/>
      <c r="E19" s="141"/>
      <c r="F19" s="141"/>
      <c r="G19" s="141"/>
      <c r="H19" s="141"/>
      <c r="I19" s="72"/>
      <c r="J19" s="72"/>
      <c r="K19" s="72"/>
    </row>
    <row r="20" spans="1:12" x14ac:dyDescent="0.2">
      <c r="B20" s="89" t="s">
        <v>116</v>
      </c>
      <c r="E20" s="70"/>
      <c r="F20" s="72"/>
      <c r="G20" s="90"/>
      <c r="H20" s="72"/>
      <c r="I20" s="72"/>
      <c r="J20" s="72"/>
      <c r="K20" s="72"/>
    </row>
    <row r="21" spans="1:12" s="91" customFormat="1" x14ac:dyDescent="0.2">
      <c r="B21" s="91" t="s">
        <v>170</v>
      </c>
      <c r="H21" s="91" t="s">
        <v>119</v>
      </c>
    </row>
    <row r="22" spans="1:12" s="91" customFormat="1" x14ac:dyDescent="0.2"/>
    <row r="23" spans="1:12" x14ac:dyDescent="0.2">
      <c r="H23" s="80"/>
    </row>
    <row r="24" spans="1:12" x14ac:dyDescent="0.2">
      <c r="H24" s="80"/>
    </row>
    <row r="25" spans="1:12" x14ac:dyDescent="0.2">
      <c r="H25" s="80"/>
    </row>
    <row r="26" spans="1:12" x14ac:dyDescent="0.2">
      <c r="H26" s="80"/>
    </row>
    <row r="27" spans="1:12" x14ac:dyDescent="0.2">
      <c r="H27" s="80"/>
    </row>
    <row r="28" spans="1:12" x14ac:dyDescent="0.2">
      <c r="H28" s="80"/>
    </row>
    <row r="29" spans="1:12" x14ac:dyDescent="0.2">
      <c r="H29" s="80"/>
    </row>
    <row r="30" spans="1:12" x14ac:dyDescent="0.2">
      <c r="H30" s="80"/>
    </row>
    <row r="31" spans="1:12" x14ac:dyDescent="0.2">
      <c r="H31" s="80"/>
    </row>
    <row r="32" spans="1:12" x14ac:dyDescent="0.2">
      <c r="H32" s="80"/>
    </row>
    <row r="33" spans="8:8" x14ac:dyDescent="0.2">
      <c r="H33" s="80"/>
    </row>
    <row r="34" spans="8:8" x14ac:dyDescent="0.2">
      <c r="H34" s="80"/>
    </row>
    <row r="35" spans="8:8" x14ac:dyDescent="0.2">
      <c r="H35" s="80"/>
    </row>
    <row r="36" spans="8:8" x14ac:dyDescent="0.2">
      <c r="H36" s="80"/>
    </row>
    <row r="37" spans="8:8" x14ac:dyDescent="0.2">
      <c r="H37" s="80"/>
    </row>
    <row r="38" spans="8:8" x14ac:dyDescent="0.2">
      <c r="H38" s="80"/>
    </row>
    <row r="39" spans="8:8" x14ac:dyDescent="0.2">
      <c r="H39" s="80"/>
    </row>
    <row r="40" spans="8:8" x14ac:dyDescent="0.2">
      <c r="H40" s="80"/>
    </row>
    <row r="41" spans="8:8" x14ac:dyDescent="0.2">
      <c r="H41" s="80"/>
    </row>
    <row r="42" spans="8:8" x14ac:dyDescent="0.2">
      <c r="H42" s="80"/>
    </row>
    <row r="43" spans="8:8" x14ac:dyDescent="0.2">
      <c r="H43" s="80"/>
    </row>
    <row r="44" spans="8:8" x14ac:dyDescent="0.2">
      <c r="H44" s="80"/>
    </row>
    <row r="45" spans="8:8" x14ac:dyDescent="0.2">
      <c r="H45" s="80"/>
    </row>
    <row r="46" spans="8:8" x14ac:dyDescent="0.2">
      <c r="H46" s="80"/>
    </row>
    <row r="47" spans="8:8" x14ac:dyDescent="0.2">
      <c r="H47" s="80"/>
    </row>
    <row r="48" spans="8:8" x14ac:dyDescent="0.2">
      <c r="H48" s="80"/>
    </row>
    <row r="49" spans="8:8" x14ac:dyDescent="0.2">
      <c r="H49" s="80"/>
    </row>
    <row r="50" spans="8:8" x14ac:dyDescent="0.2">
      <c r="H50" s="80"/>
    </row>
    <row r="51" spans="8:8" x14ac:dyDescent="0.2">
      <c r="H51" s="80"/>
    </row>
    <row r="52" spans="8:8" x14ac:dyDescent="0.2">
      <c r="H52" s="80"/>
    </row>
    <row r="53" spans="8:8" x14ac:dyDescent="0.2">
      <c r="H53" s="80"/>
    </row>
    <row r="54" spans="8:8" x14ac:dyDescent="0.2">
      <c r="H54" s="80"/>
    </row>
    <row r="55" spans="8:8" x14ac:dyDescent="0.2">
      <c r="H55" s="80"/>
    </row>
    <row r="56" spans="8:8" x14ac:dyDescent="0.2">
      <c r="H56" s="80"/>
    </row>
    <row r="57" spans="8:8" x14ac:dyDescent="0.2">
      <c r="H57" s="80"/>
    </row>
    <row r="58" spans="8:8" x14ac:dyDescent="0.2">
      <c r="H58" s="80"/>
    </row>
    <row r="59" spans="8:8" x14ac:dyDescent="0.2">
      <c r="H59" s="80"/>
    </row>
    <row r="60" spans="8:8" x14ac:dyDescent="0.2">
      <c r="H60" s="80"/>
    </row>
    <row r="61" spans="8:8" x14ac:dyDescent="0.2">
      <c r="H61" s="80"/>
    </row>
    <row r="62" spans="8:8" x14ac:dyDescent="0.2">
      <c r="H62" s="80"/>
    </row>
    <row r="63" spans="8:8" x14ac:dyDescent="0.2">
      <c r="H63" s="80"/>
    </row>
    <row r="64" spans="8:8" x14ac:dyDescent="0.2">
      <c r="H64" s="80"/>
    </row>
    <row r="65" spans="8:8" x14ac:dyDescent="0.2">
      <c r="H65" s="80"/>
    </row>
    <row r="66" spans="8:8" x14ac:dyDescent="0.2">
      <c r="H66" s="80"/>
    </row>
    <row r="67" spans="8:8" x14ac:dyDescent="0.2">
      <c r="H67" s="80"/>
    </row>
    <row r="68" spans="8:8" x14ac:dyDescent="0.2">
      <c r="H68" s="80"/>
    </row>
    <row r="69" spans="8:8" x14ac:dyDescent="0.2">
      <c r="H69" s="80"/>
    </row>
    <row r="70" spans="8:8" x14ac:dyDescent="0.2">
      <c r="H70" s="80"/>
    </row>
    <row r="71" spans="8:8" x14ac:dyDescent="0.2">
      <c r="H71" s="80"/>
    </row>
    <row r="72" spans="8:8" x14ac:dyDescent="0.2">
      <c r="H72" s="80"/>
    </row>
    <row r="73" spans="8:8" x14ac:dyDescent="0.2">
      <c r="H73" s="80"/>
    </row>
    <row r="74" spans="8:8" x14ac:dyDescent="0.2">
      <c r="H74" s="80"/>
    </row>
    <row r="75" spans="8:8" x14ac:dyDescent="0.2">
      <c r="H75" s="80"/>
    </row>
    <row r="76" spans="8:8" x14ac:dyDescent="0.2">
      <c r="H76" s="80"/>
    </row>
    <row r="77" spans="8:8" x14ac:dyDescent="0.2">
      <c r="H77" s="80"/>
    </row>
    <row r="78" spans="8:8" x14ac:dyDescent="0.2">
      <c r="H78" s="80"/>
    </row>
    <row r="79" spans="8:8" x14ac:dyDescent="0.2">
      <c r="H79" s="80"/>
    </row>
    <row r="80" spans="8:8" x14ac:dyDescent="0.2">
      <c r="H80" s="80"/>
    </row>
    <row r="81" spans="8:8" x14ac:dyDescent="0.2">
      <c r="H81" s="80"/>
    </row>
    <row r="82" spans="8:8" x14ac:dyDescent="0.2">
      <c r="H82" s="80"/>
    </row>
    <row r="83" spans="8:8" x14ac:dyDescent="0.2">
      <c r="H83" s="80"/>
    </row>
    <row r="84" spans="8:8" x14ac:dyDescent="0.2">
      <c r="H84" s="80"/>
    </row>
    <row r="85" spans="8:8" x14ac:dyDescent="0.2">
      <c r="H85" s="80"/>
    </row>
    <row r="86" spans="8:8" x14ac:dyDescent="0.2">
      <c r="H86" s="80"/>
    </row>
    <row r="87" spans="8:8" x14ac:dyDescent="0.2">
      <c r="H87" s="80"/>
    </row>
    <row r="88" spans="8:8" x14ac:dyDescent="0.2">
      <c r="H88" s="80"/>
    </row>
    <row r="89" spans="8:8" x14ac:dyDescent="0.2">
      <c r="H89" s="80"/>
    </row>
    <row r="90" spans="8:8" x14ac:dyDescent="0.2">
      <c r="H90" s="80"/>
    </row>
    <row r="91" spans="8:8" x14ac:dyDescent="0.2">
      <c r="H91" s="80"/>
    </row>
    <row r="92" spans="8:8" x14ac:dyDescent="0.2">
      <c r="H92" s="80"/>
    </row>
    <row r="93" spans="8:8" x14ac:dyDescent="0.2">
      <c r="H93" s="80"/>
    </row>
    <row r="94" spans="8:8" x14ac:dyDescent="0.2">
      <c r="H94" s="80"/>
    </row>
    <row r="95" spans="8:8" x14ac:dyDescent="0.2">
      <c r="H95" s="80"/>
    </row>
    <row r="96" spans="8:8" x14ac:dyDescent="0.2">
      <c r="H96" s="80"/>
    </row>
    <row r="97" spans="8:8" x14ac:dyDescent="0.2">
      <c r="H97" s="80"/>
    </row>
    <row r="98" spans="8:8" x14ac:dyDescent="0.2">
      <c r="H98" s="80"/>
    </row>
    <row r="99" spans="8:8" x14ac:dyDescent="0.2">
      <c r="H99" s="80"/>
    </row>
    <row r="100" spans="8:8" x14ac:dyDescent="0.2">
      <c r="H100" s="80"/>
    </row>
    <row r="101" spans="8:8" x14ac:dyDescent="0.2">
      <c r="H101" s="80"/>
    </row>
    <row r="102" spans="8:8" x14ac:dyDescent="0.2">
      <c r="H102" s="80"/>
    </row>
    <row r="103" spans="8:8" x14ac:dyDescent="0.2">
      <c r="H103" s="80"/>
    </row>
    <row r="104" spans="8:8" x14ac:dyDescent="0.2">
      <c r="H104" s="80"/>
    </row>
    <row r="105" spans="8:8" x14ac:dyDescent="0.2">
      <c r="H105" s="80"/>
    </row>
    <row r="106" spans="8:8" x14ac:dyDescent="0.2">
      <c r="H106" s="80"/>
    </row>
    <row r="107" spans="8:8" x14ac:dyDescent="0.2">
      <c r="H107" s="80"/>
    </row>
    <row r="108" spans="8:8" x14ac:dyDescent="0.2">
      <c r="H108" s="80"/>
    </row>
    <row r="109" spans="8:8" x14ac:dyDescent="0.2">
      <c r="H109" s="80"/>
    </row>
    <row r="110" spans="8:8" x14ac:dyDescent="0.2">
      <c r="H110" s="80"/>
    </row>
    <row r="111" spans="8:8" x14ac:dyDescent="0.2">
      <c r="H111" s="80"/>
    </row>
    <row r="112" spans="8:8" x14ac:dyDescent="0.2">
      <c r="H112" s="80"/>
    </row>
    <row r="113" spans="8:8" x14ac:dyDescent="0.2">
      <c r="H113" s="80"/>
    </row>
    <row r="114" spans="8:8" x14ac:dyDescent="0.2">
      <c r="H114" s="80"/>
    </row>
    <row r="115" spans="8:8" x14ac:dyDescent="0.2">
      <c r="H115" s="80"/>
    </row>
    <row r="116" spans="8:8" x14ac:dyDescent="0.2">
      <c r="H116" s="80"/>
    </row>
    <row r="117" spans="8:8" x14ac:dyDescent="0.2">
      <c r="H117" s="80"/>
    </row>
    <row r="118" spans="8:8" x14ac:dyDescent="0.2">
      <c r="H118" s="80"/>
    </row>
    <row r="119" spans="8:8" x14ac:dyDescent="0.2">
      <c r="H119" s="80"/>
    </row>
    <row r="120" spans="8:8" x14ac:dyDescent="0.2">
      <c r="H120" s="80"/>
    </row>
    <row r="121" spans="8:8" x14ac:dyDescent="0.2">
      <c r="H121" s="80"/>
    </row>
    <row r="122" spans="8:8" x14ac:dyDescent="0.2">
      <c r="H122" s="80"/>
    </row>
    <row r="123" spans="8:8" x14ac:dyDescent="0.2">
      <c r="H123" s="80"/>
    </row>
    <row r="124" spans="8:8" x14ac:dyDescent="0.2">
      <c r="H124" s="80"/>
    </row>
    <row r="125" spans="8:8" x14ac:dyDescent="0.2">
      <c r="H125" s="80"/>
    </row>
    <row r="126" spans="8:8" x14ac:dyDescent="0.2">
      <c r="H126" s="80"/>
    </row>
    <row r="127" spans="8:8" x14ac:dyDescent="0.2">
      <c r="H127" s="80"/>
    </row>
    <row r="128" spans="8:8" x14ac:dyDescent="0.2">
      <c r="H128" s="80"/>
    </row>
    <row r="129" spans="8:8" x14ac:dyDescent="0.2">
      <c r="H129" s="80"/>
    </row>
    <row r="130" spans="8:8" x14ac:dyDescent="0.2">
      <c r="H130" s="80"/>
    </row>
    <row r="131" spans="8:8" x14ac:dyDescent="0.2">
      <c r="H131" s="80"/>
    </row>
    <row r="132" spans="8:8" x14ac:dyDescent="0.2">
      <c r="H132" s="80"/>
    </row>
    <row r="133" spans="8:8" x14ac:dyDescent="0.2">
      <c r="H133" s="80"/>
    </row>
    <row r="134" spans="8:8" x14ac:dyDescent="0.2">
      <c r="H134" s="80"/>
    </row>
    <row r="135" spans="8:8" x14ac:dyDescent="0.2">
      <c r="H135" s="80"/>
    </row>
    <row r="136" spans="8:8" x14ac:dyDescent="0.2">
      <c r="H136" s="80"/>
    </row>
    <row r="137" spans="8:8" x14ac:dyDescent="0.2">
      <c r="H137" s="80"/>
    </row>
    <row r="138" spans="8:8" x14ac:dyDescent="0.2">
      <c r="H138" s="80"/>
    </row>
    <row r="139" spans="8:8" x14ac:dyDescent="0.2">
      <c r="H139" s="80"/>
    </row>
    <row r="140" spans="8:8" x14ac:dyDescent="0.2">
      <c r="H140" s="80"/>
    </row>
    <row r="141" spans="8:8" x14ac:dyDescent="0.2">
      <c r="H141" s="80"/>
    </row>
    <row r="142" spans="8:8" x14ac:dyDescent="0.2">
      <c r="H142" s="80"/>
    </row>
    <row r="143" spans="8:8" x14ac:dyDescent="0.2">
      <c r="H143" s="80"/>
    </row>
    <row r="144" spans="8:8" x14ac:dyDescent="0.2">
      <c r="H144" s="80"/>
    </row>
    <row r="145" spans="8:8" x14ac:dyDescent="0.2">
      <c r="H145" s="80"/>
    </row>
    <row r="146" spans="8:8" x14ac:dyDescent="0.2">
      <c r="H146" s="80"/>
    </row>
    <row r="147" spans="8:8" x14ac:dyDescent="0.2">
      <c r="H147" s="80"/>
    </row>
    <row r="148" spans="8:8" x14ac:dyDescent="0.2">
      <c r="H148" s="80"/>
    </row>
    <row r="149" spans="8:8" x14ac:dyDescent="0.2">
      <c r="H149" s="80"/>
    </row>
    <row r="150" spans="8:8" x14ac:dyDescent="0.2">
      <c r="H150" s="80"/>
    </row>
    <row r="151" spans="8:8" x14ac:dyDescent="0.2">
      <c r="H151" s="80"/>
    </row>
    <row r="152" spans="8:8" x14ac:dyDescent="0.2">
      <c r="H152" s="80"/>
    </row>
    <row r="153" spans="8:8" x14ac:dyDescent="0.2">
      <c r="H153" s="80"/>
    </row>
    <row r="154" spans="8:8" x14ac:dyDescent="0.2">
      <c r="H154" s="80"/>
    </row>
    <row r="155" spans="8:8" x14ac:dyDescent="0.2">
      <c r="H155" s="80"/>
    </row>
    <row r="156" spans="8:8" x14ac:dyDescent="0.2">
      <c r="H156" s="80"/>
    </row>
    <row r="157" spans="8:8" x14ac:dyDescent="0.2">
      <c r="H157" s="80"/>
    </row>
    <row r="158" spans="8:8" x14ac:dyDescent="0.2">
      <c r="H158" s="80"/>
    </row>
    <row r="159" spans="8:8" x14ac:dyDescent="0.2">
      <c r="H159" s="80"/>
    </row>
    <row r="160" spans="8:8" x14ac:dyDescent="0.2">
      <c r="H160" s="80"/>
    </row>
    <row r="161" spans="8:8" x14ac:dyDescent="0.2">
      <c r="H161" s="80"/>
    </row>
    <row r="162" spans="8:8" x14ac:dyDescent="0.2">
      <c r="H162" s="80"/>
    </row>
    <row r="163" spans="8:8" x14ac:dyDescent="0.2">
      <c r="H163" s="80"/>
    </row>
    <row r="164" spans="8:8" x14ac:dyDescent="0.2">
      <c r="H164" s="80"/>
    </row>
    <row r="165" spans="8:8" x14ac:dyDescent="0.2">
      <c r="H165" s="80"/>
    </row>
    <row r="166" spans="8:8" x14ac:dyDescent="0.2">
      <c r="H166" s="80"/>
    </row>
    <row r="167" spans="8:8" x14ac:dyDescent="0.2">
      <c r="H167" s="80"/>
    </row>
    <row r="168" spans="8:8" x14ac:dyDescent="0.2">
      <c r="H168" s="80"/>
    </row>
    <row r="169" spans="8:8" x14ac:dyDescent="0.2">
      <c r="H169" s="80"/>
    </row>
    <row r="170" spans="8:8" x14ac:dyDescent="0.2">
      <c r="H170" s="80"/>
    </row>
    <row r="171" spans="8:8" x14ac:dyDescent="0.2">
      <c r="H171" s="80"/>
    </row>
    <row r="172" spans="8:8" x14ac:dyDescent="0.2">
      <c r="H172" s="80"/>
    </row>
    <row r="173" spans="8:8" x14ac:dyDescent="0.2">
      <c r="H173" s="80"/>
    </row>
    <row r="174" spans="8:8" x14ac:dyDescent="0.2">
      <c r="H174" s="80"/>
    </row>
    <row r="175" spans="8:8" x14ac:dyDescent="0.2">
      <c r="H175" s="80"/>
    </row>
    <row r="176" spans="8:8" x14ac:dyDescent="0.2">
      <c r="H176" s="80"/>
    </row>
    <row r="177" spans="8:8" x14ac:dyDescent="0.2">
      <c r="H177" s="80"/>
    </row>
    <row r="178" spans="8:8" x14ac:dyDescent="0.2">
      <c r="H178" s="80"/>
    </row>
    <row r="179" spans="8:8" x14ac:dyDescent="0.2">
      <c r="H179" s="80"/>
    </row>
    <row r="180" spans="8:8" x14ac:dyDescent="0.2">
      <c r="H180" s="80"/>
    </row>
    <row r="181" spans="8:8" x14ac:dyDescent="0.2">
      <c r="H181" s="80"/>
    </row>
    <row r="182" spans="8:8" x14ac:dyDescent="0.2">
      <c r="H182" s="80"/>
    </row>
    <row r="183" spans="8:8" x14ac:dyDescent="0.2">
      <c r="H183" s="80"/>
    </row>
    <row r="184" spans="8:8" x14ac:dyDescent="0.2">
      <c r="H184" s="80"/>
    </row>
    <row r="185" spans="8:8" x14ac:dyDescent="0.2">
      <c r="H185" s="80"/>
    </row>
    <row r="186" spans="8:8" x14ac:dyDescent="0.2">
      <c r="H186" s="80"/>
    </row>
    <row r="187" spans="8:8" x14ac:dyDescent="0.2">
      <c r="H187" s="80"/>
    </row>
    <row r="188" spans="8:8" x14ac:dyDescent="0.2">
      <c r="H188" s="80"/>
    </row>
    <row r="189" spans="8:8" x14ac:dyDescent="0.2">
      <c r="H189" s="80"/>
    </row>
    <row r="190" spans="8:8" x14ac:dyDescent="0.2">
      <c r="H190" s="80"/>
    </row>
    <row r="191" spans="8:8" x14ac:dyDescent="0.2">
      <c r="H191" s="80"/>
    </row>
    <row r="192" spans="8:8" x14ac:dyDescent="0.2">
      <c r="H192" s="80"/>
    </row>
    <row r="193" spans="8:8" x14ac:dyDescent="0.2">
      <c r="H193" s="80"/>
    </row>
    <row r="194" spans="8:8" x14ac:dyDescent="0.2">
      <c r="H194" s="80"/>
    </row>
    <row r="195" spans="8:8" x14ac:dyDescent="0.2">
      <c r="H195" s="80"/>
    </row>
    <row r="196" spans="8:8" x14ac:dyDescent="0.2">
      <c r="H196" s="80"/>
    </row>
    <row r="197" spans="8:8" x14ac:dyDescent="0.2">
      <c r="H197" s="80"/>
    </row>
    <row r="198" spans="8:8" x14ac:dyDescent="0.2">
      <c r="H198" s="80"/>
    </row>
    <row r="199" spans="8:8" x14ac:dyDescent="0.2">
      <c r="H199" s="80"/>
    </row>
    <row r="200" spans="8:8" x14ac:dyDescent="0.2">
      <c r="H200" s="80"/>
    </row>
    <row r="201" spans="8:8" x14ac:dyDescent="0.2">
      <c r="H201" s="80"/>
    </row>
    <row r="202" spans="8:8" x14ac:dyDescent="0.2">
      <c r="H202" s="80"/>
    </row>
    <row r="203" spans="8:8" x14ac:dyDescent="0.2">
      <c r="H203" s="80"/>
    </row>
    <row r="204" spans="8:8" x14ac:dyDescent="0.2">
      <c r="H204" s="80"/>
    </row>
    <row r="205" spans="8:8" x14ac:dyDescent="0.2">
      <c r="H205" s="80"/>
    </row>
    <row r="206" spans="8:8" x14ac:dyDescent="0.2">
      <c r="H206" s="80"/>
    </row>
    <row r="207" spans="8:8" x14ac:dyDescent="0.2">
      <c r="H207" s="80"/>
    </row>
    <row r="208" spans="8:8" x14ac:dyDescent="0.2">
      <c r="H208" s="80"/>
    </row>
    <row r="209" spans="8:8" x14ac:dyDescent="0.2">
      <c r="H209" s="80"/>
    </row>
    <row r="210" spans="8:8" x14ac:dyDescent="0.2">
      <c r="H210" s="80"/>
    </row>
    <row r="211" spans="8:8" x14ac:dyDescent="0.2">
      <c r="H211" s="80"/>
    </row>
    <row r="212" spans="8:8" x14ac:dyDescent="0.2">
      <c r="H212" s="80"/>
    </row>
    <row r="213" spans="8:8" x14ac:dyDescent="0.2">
      <c r="H213" s="80"/>
    </row>
    <row r="214" spans="8:8" x14ac:dyDescent="0.2">
      <c r="H214" s="80"/>
    </row>
    <row r="215" spans="8:8" x14ac:dyDescent="0.2">
      <c r="H215" s="80"/>
    </row>
    <row r="216" spans="8:8" x14ac:dyDescent="0.2">
      <c r="H216" s="80"/>
    </row>
    <row r="217" spans="8:8" x14ac:dyDescent="0.2">
      <c r="H217" s="80"/>
    </row>
    <row r="218" spans="8:8" x14ac:dyDescent="0.2">
      <c r="H218" s="80"/>
    </row>
    <row r="219" spans="8:8" x14ac:dyDescent="0.2">
      <c r="H219" s="80"/>
    </row>
    <row r="220" spans="8:8" x14ac:dyDescent="0.2">
      <c r="H220" s="80"/>
    </row>
    <row r="221" spans="8:8" x14ac:dyDescent="0.2">
      <c r="H221" s="80"/>
    </row>
    <row r="222" spans="8:8" x14ac:dyDescent="0.2">
      <c r="H222" s="80"/>
    </row>
    <row r="223" spans="8:8" x14ac:dyDescent="0.2">
      <c r="H223" s="80"/>
    </row>
    <row r="224" spans="8:8" x14ac:dyDescent="0.2">
      <c r="H224" s="80"/>
    </row>
    <row r="225" spans="8:8" x14ac:dyDescent="0.2">
      <c r="H225" s="80"/>
    </row>
    <row r="226" spans="8:8" x14ac:dyDescent="0.2">
      <c r="H226" s="80"/>
    </row>
    <row r="227" spans="8:8" x14ac:dyDescent="0.2">
      <c r="H227" s="80"/>
    </row>
    <row r="228" spans="8:8" x14ac:dyDescent="0.2">
      <c r="H228" s="80"/>
    </row>
    <row r="229" spans="8:8" x14ac:dyDescent="0.2">
      <c r="H229" s="80"/>
    </row>
    <row r="230" spans="8:8" x14ac:dyDescent="0.2">
      <c r="H230" s="80"/>
    </row>
    <row r="231" spans="8:8" x14ac:dyDescent="0.2">
      <c r="H231" s="80"/>
    </row>
    <row r="232" spans="8:8" x14ac:dyDescent="0.2">
      <c r="H232" s="80"/>
    </row>
    <row r="233" spans="8:8" x14ac:dyDescent="0.2">
      <c r="H233" s="80"/>
    </row>
    <row r="234" spans="8:8" x14ac:dyDescent="0.2">
      <c r="H234" s="80"/>
    </row>
    <row r="235" spans="8:8" x14ac:dyDescent="0.2">
      <c r="H235" s="80"/>
    </row>
    <row r="236" spans="8:8" x14ac:dyDescent="0.2">
      <c r="H236" s="80"/>
    </row>
    <row r="237" spans="8:8" x14ac:dyDescent="0.2">
      <c r="H237" s="80"/>
    </row>
    <row r="238" spans="8:8" x14ac:dyDescent="0.2">
      <c r="H238" s="80"/>
    </row>
    <row r="239" spans="8:8" x14ac:dyDescent="0.2">
      <c r="H239" s="80"/>
    </row>
    <row r="240" spans="8:8" x14ac:dyDescent="0.2">
      <c r="H240" s="80"/>
    </row>
    <row r="241" spans="8:8" x14ac:dyDescent="0.2">
      <c r="H241" s="80"/>
    </row>
    <row r="242" spans="8:8" x14ac:dyDescent="0.2">
      <c r="H242" s="80"/>
    </row>
    <row r="243" spans="8:8" x14ac:dyDescent="0.2">
      <c r="H243" s="80"/>
    </row>
    <row r="244" spans="8:8" x14ac:dyDescent="0.2">
      <c r="H244" s="80"/>
    </row>
    <row r="245" spans="8:8" x14ac:dyDescent="0.2">
      <c r="H245" s="80"/>
    </row>
    <row r="246" spans="8:8" x14ac:dyDescent="0.2">
      <c r="H246" s="80"/>
    </row>
    <row r="247" spans="8:8" x14ac:dyDescent="0.2">
      <c r="H247" s="80"/>
    </row>
    <row r="248" spans="8:8" x14ac:dyDescent="0.2">
      <c r="H248" s="80"/>
    </row>
    <row r="249" spans="8:8" x14ac:dyDescent="0.2">
      <c r="H249" s="80"/>
    </row>
    <row r="250" spans="8:8" x14ac:dyDescent="0.2">
      <c r="H250" s="80"/>
    </row>
    <row r="251" spans="8:8" x14ac:dyDescent="0.2">
      <c r="H251" s="80"/>
    </row>
    <row r="252" spans="8:8" x14ac:dyDescent="0.2">
      <c r="H252" s="80"/>
    </row>
    <row r="253" spans="8:8" x14ac:dyDescent="0.2">
      <c r="H253" s="80"/>
    </row>
    <row r="254" spans="8:8" x14ac:dyDescent="0.2">
      <c r="H254" s="80"/>
    </row>
    <row r="255" spans="8:8" x14ac:dyDescent="0.2">
      <c r="H255" s="80"/>
    </row>
    <row r="256" spans="8:8" x14ac:dyDescent="0.2">
      <c r="H256" s="80"/>
    </row>
    <row r="257" spans="8:8" x14ac:dyDescent="0.2">
      <c r="H257" s="80"/>
    </row>
    <row r="258" spans="8:8" x14ac:dyDescent="0.2">
      <c r="H258" s="80"/>
    </row>
    <row r="259" spans="8:8" x14ac:dyDescent="0.2">
      <c r="H259" s="80"/>
    </row>
    <row r="260" spans="8:8" x14ac:dyDescent="0.2">
      <c r="H260" s="80"/>
    </row>
    <row r="261" spans="8:8" x14ac:dyDescent="0.2">
      <c r="H261" s="80"/>
    </row>
    <row r="262" spans="8:8" x14ac:dyDescent="0.2">
      <c r="H262" s="80"/>
    </row>
    <row r="263" spans="8:8" x14ac:dyDescent="0.2">
      <c r="H263" s="80"/>
    </row>
    <row r="264" spans="8:8" x14ac:dyDescent="0.2">
      <c r="H264" s="80"/>
    </row>
    <row r="265" spans="8:8" x14ac:dyDescent="0.2">
      <c r="H265" s="80"/>
    </row>
    <row r="266" spans="8:8" x14ac:dyDescent="0.2">
      <c r="H266" s="80"/>
    </row>
    <row r="267" spans="8:8" x14ac:dyDescent="0.2">
      <c r="H267" s="80"/>
    </row>
    <row r="268" spans="8:8" x14ac:dyDescent="0.2">
      <c r="H268" s="80"/>
    </row>
    <row r="269" spans="8:8" x14ac:dyDescent="0.2">
      <c r="H269" s="80"/>
    </row>
    <row r="270" spans="8:8" x14ac:dyDescent="0.2">
      <c r="H270" s="80"/>
    </row>
    <row r="271" spans="8:8" x14ac:dyDescent="0.2">
      <c r="H271" s="80"/>
    </row>
    <row r="272" spans="8:8" x14ac:dyDescent="0.2">
      <c r="H272" s="80"/>
    </row>
    <row r="273" spans="8:8" x14ac:dyDescent="0.2">
      <c r="H273" s="80"/>
    </row>
    <row r="274" spans="8:8" x14ac:dyDescent="0.2">
      <c r="H274" s="80"/>
    </row>
    <row r="275" spans="8:8" x14ac:dyDescent="0.2">
      <c r="H275" s="80"/>
    </row>
    <row r="276" spans="8:8" x14ac:dyDescent="0.2">
      <c r="H276" s="80"/>
    </row>
    <row r="277" spans="8:8" x14ac:dyDescent="0.2">
      <c r="H277" s="80"/>
    </row>
    <row r="278" spans="8:8" x14ac:dyDescent="0.2">
      <c r="H278" s="80"/>
    </row>
    <row r="279" spans="8:8" x14ac:dyDescent="0.2">
      <c r="H279" s="80"/>
    </row>
    <row r="280" spans="8:8" x14ac:dyDescent="0.2">
      <c r="H280" s="80"/>
    </row>
    <row r="281" spans="8:8" x14ac:dyDescent="0.2">
      <c r="H281" s="80"/>
    </row>
    <row r="282" spans="8:8" x14ac:dyDescent="0.2">
      <c r="H282" s="80"/>
    </row>
    <row r="283" spans="8:8" x14ac:dyDescent="0.2">
      <c r="H283" s="80"/>
    </row>
    <row r="284" spans="8:8" x14ac:dyDescent="0.2">
      <c r="H284" s="80"/>
    </row>
    <row r="285" spans="8:8" x14ac:dyDescent="0.2">
      <c r="H285" s="80"/>
    </row>
    <row r="286" spans="8:8" x14ac:dyDescent="0.2">
      <c r="H286" s="80"/>
    </row>
    <row r="287" spans="8:8" x14ac:dyDescent="0.2">
      <c r="H287" s="80"/>
    </row>
    <row r="288" spans="8:8" x14ac:dyDescent="0.2">
      <c r="H288" s="80"/>
    </row>
    <row r="289" spans="8:8" x14ac:dyDescent="0.2">
      <c r="H289" s="80"/>
    </row>
    <row r="290" spans="8:8" x14ac:dyDescent="0.2">
      <c r="H290" s="80"/>
    </row>
    <row r="291" spans="8:8" x14ac:dyDescent="0.2">
      <c r="H291" s="80"/>
    </row>
    <row r="292" spans="8:8" x14ac:dyDescent="0.2">
      <c r="H292" s="80"/>
    </row>
    <row r="293" spans="8:8" x14ac:dyDescent="0.2">
      <c r="H293" s="80"/>
    </row>
    <row r="294" spans="8:8" x14ac:dyDescent="0.2">
      <c r="H294" s="80"/>
    </row>
    <row r="295" spans="8:8" x14ac:dyDescent="0.2">
      <c r="H295" s="80"/>
    </row>
    <row r="296" spans="8:8" x14ac:dyDescent="0.2">
      <c r="H296" s="80"/>
    </row>
    <row r="297" spans="8:8" x14ac:dyDescent="0.2">
      <c r="H297" s="80"/>
    </row>
    <row r="298" spans="8:8" x14ac:dyDescent="0.2">
      <c r="H298" s="80"/>
    </row>
    <row r="299" spans="8:8" x14ac:dyDescent="0.2">
      <c r="H299" s="80"/>
    </row>
    <row r="300" spans="8:8" x14ac:dyDescent="0.2">
      <c r="H300" s="80"/>
    </row>
    <row r="301" spans="8:8" x14ac:dyDescent="0.2">
      <c r="H301" s="80"/>
    </row>
    <row r="302" spans="8:8" x14ac:dyDescent="0.2">
      <c r="H302" s="80"/>
    </row>
    <row r="303" spans="8:8" x14ac:dyDescent="0.2">
      <c r="H303" s="80"/>
    </row>
    <row r="304" spans="8:8" x14ac:dyDescent="0.2">
      <c r="H304" s="80"/>
    </row>
    <row r="305" spans="8:8" x14ac:dyDescent="0.2">
      <c r="H305" s="80"/>
    </row>
    <row r="306" spans="8:8" x14ac:dyDescent="0.2">
      <c r="H306" s="80"/>
    </row>
    <row r="307" spans="8:8" x14ac:dyDescent="0.2">
      <c r="H307" s="80"/>
    </row>
    <row r="308" spans="8:8" x14ac:dyDescent="0.2">
      <c r="H308" s="80"/>
    </row>
    <row r="309" spans="8:8" x14ac:dyDescent="0.2">
      <c r="H309" s="80"/>
    </row>
    <row r="310" spans="8:8" x14ac:dyDescent="0.2">
      <c r="H310" s="80"/>
    </row>
    <row r="311" spans="8:8" x14ac:dyDescent="0.2">
      <c r="H311" s="80"/>
    </row>
    <row r="312" spans="8:8" x14ac:dyDescent="0.2">
      <c r="H312" s="80"/>
    </row>
    <row r="313" spans="8:8" x14ac:dyDescent="0.2">
      <c r="H313" s="80"/>
    </row>
    <row r="314" spans="8:8" x14ac:dyDescent="0.2">
      <c r="H314" s="80"/>
    </row>
    <row r="315" spans="8:8" x14ac:dyDescent="0.2">
      <c r="H315" s="80"/>
    </row>
    <row r="316" spans="8:8" x14ac:dyDescent="0.2">
      <c r="H316" s="80"/>
    </row>
    <row r="317" spans="8:8" x14ac:dyDescent="0.2">
      <c r="H317" s="80"/>
    </row>
    <row r="318" spans="8:8" x14ac:dyDescent="0.2">
      <c r="H318" s="80"/>
    </row>
    <row r="319" spans="8:8" x14ac:dyDescent="0.2">
      <c r="H319" s="80"/>
    </row>
    <row r="320" spans="8:8" x14ac:dyDescent="0.2">
      <c r="H320" s="80"/>
    </row>
    <row r="321" spans="8:8" x14ac:dyDescent="0.2">
      <c r="H321" s="80"/>
    </row>
    <row r="322" spans="8:8" x14ac:dyDescent="0.2">
      <c r="H322" s="80"/>
    </row>
    <row r="323" spans="8:8" x14ac:dyDescent="0.2">
      <c r="H323" s="80"/>
    </row>
    <row r="324" spans="8:8" x14ac:dyDescent="0.2">
      <c r="H324" s="80"/>
    </row>
    <row r="325" spans="8:8" x14ac:dyDescent="0.2">
      <c r="H325" s="80"/>
    </row>
    <row r="326" spans="8:8" x14ac:dyDescent="0.2">
      <c r="H326" s="80"/>
    </row>
    <row r="327" spans="8:8" x14ac:dyDescent="0.2">
      <c r="H327" s="80"/>
    </row>
    <row r="328" spans="8:8" x14ac:dyDescent="0.2">
      <c r="H328" s="80"/>
    </row>
    <row r="329" spans="8:8" x14ac:dyDescent="0.2">
      <c r="H329" s="80"/>
    </row>
    <row r="330" spans="8:8" x14ac:dyDescent="0.2">
      <c r="H330" s="80"/>
    </row>
    <row r="331" spans="8:8" x14ac:dyDescent="0.2">
      <c r="H331" s="80"/>
    </row>
    <row r="332" spans="8:8" x14ac:dyDescent="0.2">
      <c r="H332" s="80"/>
    </row>
    <row r="333" spans="8:8" x14ac:dyDescent="0.2">
      <c r="H333" s="80"/>
    </row>
    <row r="334" spans="8:8" x14ac:dyDescent="0.2">
      <c r="H334" s="80"/>
    </row>
    <row r="335" spans="8:8" x14ac:dyDescent="0.2">
      <c r="H335" s="80"/>
    </row>
    <row r="336" spans="8:8" x14ac:dyDescent="0.2">
      <c r="H336" s="80"/>
    </row>
    <row r="337" spans="8:8" x14ac:dyDescent="0.2">
      <c r="H337" s="80"/>
    </row>
    <row r="338" spans="8:8" x14ac:dyDescent="0.2">
      <c r="H338" s="80"/>
    </row>
    <row r="339" spans="8:8" x14ac:dyDescent="0.2">
      <c r="H339" s="80"/>
    </row>
    <row r="340" spans="8:8" x14ac:dyDescent="0.2">
      <c r="H340" s="80"/>
    </row>
    <row r="341" spans="8:8" x14ac:dyDescent="0.2">
      <c r="H341" s="80"/>
    </row>
    <row r="342" spans="8:8" x14ac:dyDescent="0.2">
      <c r="H342" s="80"/>
    </row>
    <row r="343" spans="8:8" x14ac:dyDescent="0.2">
      <c r="H343" s="80"/>
    </row>
    <row r="344" spans="8:8" x14ac:dyDescent="0.2">
      <c r="H344" s="80"/>
    </row>
    <row r="345" spans="8:8" x14ac:dyDescent="0.2">
      <c r="H345" s="80"/>
    </row>
    <row r="346" spans="8:8" x14ac:dyDescent="0.2">
      <c r="H346" s="80"/>
    </row>
    <row r="347" spans="8:8" x14ac:dyDescent="0.2">
      <c r="H347" s="80"/>
    </row>
    <row r="348" spans="8:8" x14ac:dyDescent="0.2">
      <c r="H348" s="80"/>
    </row>
    <row r="349" spans="8:8" x14ac:dyDescent="0.2">
      <c r="H349" s="80"/>
    </row>
    <row r="350" spans="8:8" x14ac:dyDescent="0.2">
      <c r="H350" s="80"/>
    </row>
    <row r="351" spans="8:8" x14ac:dyDescent="0.2">
      <c r="H351" s="80"/>
    </row>
    <row r="352" spans="8:8" x14ac:dyDescent="0.2">
      <c r="H352" s="80"/>
    </row>
    <row r="353" spans="8:8" x14ac:dyDescent="0.2">
      <c r="H353" s="80"/>
    </row>
    <row r="354" spans="8:8" x14ac:dyDescent="0.2">
      <c r="H354" s="80"/>
    </row>
    <row r="355" spans="8:8" x14ac:dyDescent="0.2">
      <c r="H355" s="80"/>
    </row>
    <row r="356" spans="8:8" x14ac:dyDescent="0.2">
      <c r="H356" s="80"/>
    </row>
    <row r="357" spans="8:8" x14ac:dyDescent="0.2">
      <c r="H357" s="80"/>
    </row>
    <row r="358" spans="8:8" x14ac:dyDescent="0.2">
      <c r="H358" s="80"/>
    </row>
    <row r="359" spans="8:8" x14ac:dyDescent="0.2">
      <c r="H359" s="80"/>
    </row>
    <row r="360" spans="8:8" x14ac:dyDescent="0.2">
      <c r="H360" s="80"/>
    </row>
    <row r="361" spans="8:8" x14ac:dyDescent="0.2">
      <c r="H361" s="80"/>
    </row>
    <row r="362" spans="8:8" x14ac:dyDescent="0.2">
      <c r="H362" s="80"/>
    </row>
    <row r="363" spans="8:8" x14ac:dyDescent="0.2">
      <c r="H363" s="80"/>
    </row>
    <row r="364" spans="8:8" x14ac:dyDescent="0.2">
      <c r="H364" s="80"/>
    </row>
    <row r="365" spans="8:8" x14ac:dyDescent="0.2">
      <c r="H365" s="80"/>
    </row>
    <row r="366" spans="8:8" x14ac:dyDescent="0.2">
      <c r="H366" s="80"/>
    </row>
    <row r="367" spans="8:8" x14ac:dyDescent="0.2">
      <c r="H367" s="80"/>
    </row>
    <row r="368" spans="8:8" x14ac:dyDescent="0.2">
      <c r="H368" s="80"/>
    </row>
    <row r="369" spans="8:8" x14ac:dyDescent="0.2">
      <c r="H369" s="80"/>
    </row>
    <row r="370" spans="8:8" x14ac:dyDescent="0.2">
      <c r="H370" s="80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4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7" customWidth="1"/>
    <col min="3" max="3" width="53.140625" style="7" customWidth="1"/>
    <col min="4" max="4" width="76.5703125" style="9" customWidth="1"/>
  </cols>
  <sheetData>
    <row r="4" spans="2:4" ht="195" x14ac:dyDescent="0.25">
      <c r="B4" s="7" t="s">
        <v>25</v>
      </c>
      <c r="C4" s="7" t="s">
        <v>33</v>
      </c>
      <c r="D4" s="8" t="s">
        <v>16</v>
      </c>
    </row>
    <row r="5" spans="2:4" ht="150" x14ac:dyDescent="0.25">
      <c r="B5" s="7" t="s">
        <v>41</v>
      </c>
      <c r="C5" s="7" t="s">
        <v>33</v>
      </c>
      <c r="D5" s="8" t="s">
        <v>40</v>
      </c>
    </row>
    <row r="6" spans="2:4" ht="195" x14ac:dyDescent="0.25">
      <c r="B6" s="7" t="s">
        <v>18</v>
      </c>
      <c r="C6" s="7" t="s">
        <v>22</v>
      </c>
      <c r="D6" s="8" t="s">
        <v>19</v>
      </c>
    </row>
    <row r="7" spans="2:4" ht="150" x14ac:dyDescent="0.25">
      <c r="B7" s="7" t="s">
        <v>20</v>
      </c>
      <c r="C7" s="7" t="s">
        <v>26</v>
      </c>
      <c r="D7" s="8" t="s">
        <v>23</v>
      </c>
    </row>
    <row r="8" spans="2:4" ht="150" x14ac:dyDescent="0.25">
      <c r="B8" s="7" t="s">
        <v>21</v>
      </c>
      <c r="C8" s="7" t="s">
        <v>35</v>
      </c>
      <c r="D8" s="8" t="s">
        <v>23</v>
      </c>
    </row>
    <row r="9" spans="2:4" ht="210" x14ac:dyDescent="0.25">
      <c r="B9" s="7" t="s">
        <v>27</v>
      </c>
      <c r="C9" s="7" t="s">
        <v>29</v>
      </c>
      <c r="D9" s="8" t="s">
        <v>28</v>
      </c>
    </row>
    <row r="10" spans="2:4" ht="210" x14ac:dyDescent="0.25">
      <c r="B10" s="7" t="s">
        <v>30</v>
      </c>
      <c r="C10" s="7" t="s">
        <v>31</v>
      </c>
      <c r="D10" s="8" t="s">
        <v>28</v>
      </c>
    </row>
    <row r="11" spans="2:4" ht="150" x14ac:dyDescent="0.25">
      <c r="B11" s="7" t="s">
        <v>25</v>
      </c>
      <c r="C11" s="7" t="s">
        <v>34</v>
      </c>
      <c r="D11" s="8" t="s">
        <v>23</v>
      </c>
    </row>
    <row r="12" spans="2:4" ht="150" x14ac:dyDescent="0.25">
      <c r="B12" s="7" t="s">
        <v>32</v>
      </c>
      <c r="C12" s="7" t="s">
        <v>36</v>
      </c>
      <c r="D12" s="8" t="s">
        <v>37</v>
      </c>
    </row>
    <row r="13" spans="2:4" ht="210" x14ac:dyDescent="0.25">
      <c r="B13" s="7" t="s">
        <v>46</v>
      </c>
      <c r="C13" s="7" t="s">
        <v>36</v>
      </c>
      <c r="D13" s="8" t="s">
        <v>28</v>
      </c>
    </row>
    <row r="14" spans="2:4" ht="210" x14ac:dyDescent="0.25">
      <c r="B14" s="7" t="s">
        <v>38</v>
      </c>
      <c r="C14" s="7" t="s">
        <v>39</v>
      </c>
      <c r="D14" s="8" t="s">
        <v>28</v>
      </c>
    </row>
    <row r="15" spans="2:4" ht="210" x14ac:dyDescent="0.25">
      <c r="B15" s="7" t="s">
        <v>42</v>
      </c>
      <c r="C15" s="7" t="s">
        <v>43</v>
      </c>
      <c r="D15" s="8" t="s">
        <v>28</v>
      </c>
    </row>
    <row r="16" spans="2:4" ht="210" x14ac:dyDescent="0.25">
      <c r="B16" s="7" t="s">
        <v>44</v>
      </c>
      <c r="C16" s="7" t="s">
        <v>45</v>
      </c>
      <c r="D16" s="8" t="s">
        <v>28</v>
      </c>
    </row>
    <row r="17" spans="2:4" ht="210" x14ac:dyDescent="0.25">
      <c r="B17" s="7" t="s">
        <v>47</v>
      </c>
      <c r="C17" s="7" t="s">
        <v>48</v>
      </c>
      <c r="D17" s="8" t="s">
        <v>28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67" customWidth="1"/>
    <col min="2" max="2" width="6.42578125" style="44" bestFit="1" customWidth="1"/>
    <col min="3" max="3" width="8" style="44" bestFit="1" customWidth="1"/>
    <col min="4" max="4" width="12.42578125" style="44" bestFit="1" customWidth="1"/>
    <col min="5" max="5" width="8" style="44" bestFit="1" customWidth="1"/>
    <col min="6" max="6" width="10.5703125" style="44" bestFit="1" customWidth="1"/>
    <col min="7" max="7" width="8" style="44" bestFit="1" customWidth="1"/>
    <col min="8" max="8" width="6" bestFit="1" customWidth="1"/>
    <col min="9" max="9" width="8" bestFit="1" customWidth="1"/>
  </cols>
  <sheetData>
    <row r="1" spans="1:8" ht="30" x14ac:dyDescent="0.25">
      <c r="A1" s="55" t="s">
        <v>127</v>
      </c>
      <c r="B1" s="56" t="s">
        <v>128</v>
      </c>
      <c r="C1" s="56" t="s">
        <v>165</v>
      </c>
      <c r="D1" s="56" t="s">
        <v>168</v>
      </c>
      <c r="E1" s="56" t="s">
        <v>167</v>
      </c>
      <c r="F1" s="56" t="s">
        <v>129</v>
      </c>
      <c r="G1" s="57" t="s">
        <v>130</v>
      </c>
      <c r="H1" s="27"/>
    </row>
    <row r="2" spans="1:8" x14ac:dyDescent="0.25">
      <c r="A2" s="58" t="s">
        <v>169</v>
      </c>
      <c r="B2" s="29">
        <v>700</v>
      </c>
      <c r="C2" s="29">
        <v>970</v>
      </c>
      <c r="D2" s="29">
        <v>170</v>
      </c>
      <c r="E2" s="29"/>
      <c r="F2" s="28">
        <v>300</v>
      </c>
      <c r="G2" s="32">
        <f>B2*F2</f>
        <v>210000</v>
      </c>
      <c r="H2" s="27"/>
    </row>
    <row r="3" spans="1:8" x14ac:dyDescent="0.25">
      <c r="A3" s="59" t="s">
        <v>120</v>
      </c>
      <c r="B3" s="30">
        <v>90</v>
      </c>
      <c r="C3" s="30"/>
      <c r="D3" s="30">
        <v>286</v>
      </c>
      <c r="E3" s="30"/>
      <c r="F3" s="26">
        <v>250</v>
      </c>
      <c r="G3" s="33">
        <f t="shared" ref="G3:G40" si="0">B3*F3</f>
        <v>22500</v>
      </c>
      <c r="H3" s="27"/>
    </row>
    <row r="4" spans="1:8" x14ac:dyDescent="0.25">
      <c r="A4" s="59" t="s">
        <v>121</v>
      </c>
      <c r="B4" s="30">
        <v>93</v>
      </c>
      <c r="C4" s="30">
        <v>8500</v>
      </c>
      <c r="D4" s="30">
        <v>500</v>
      </c>
      <c r="E4" s="30"/>
      <c r="F4" s="26">
        <v>4500</v>
      </c>
      <c r="G4" s="33">
        <f t="shared" si="0"/>
        <v>418500</v>
      </c>
      <c r="H4" s="27"/>
    </row>
    <row r="5" spans="1:8" x14ac:dyDescent="0.25">
      <c r="A5" s="59" t="s">
        <v>126</v>
      </c>
      <c r="B5" s="30">
        <v>110</v>
      </c>
      <c r="C5" s="30"/>
      <c r="D5" s="30">
        <v>236</v>
      </c>
      <c r="E5" s="30"/>
      <c r="F5" s="26">
        <v>150</v>
      </c>
      <c r="G5" s="33">
        <f t="shared" si="0"/>
        <v>16500</v>
      </c>
      <c r="H5" s="27"/>
    </row>
    <row r="6" spans="1:8" x14ac:dyDescent="0.25">
      <c r="A6" s="59" t="s">
        <v>122</v>
      </c>
      <c r="B6" s="30">
        <v>280</v>
      </c>
      <c r="C6" s="30">
        <v>648</v>
      </c>
      <c r="D6" s="30">
        <v>274</v>
      </c>
      <c r="E6" s="30"/>
      <c r="F6" s="26">
        <v>300</v>
      </c>
      <c r="G6" s="33">
        <f t="shared" si="0"/>
        <v>84000</v>
      </c>
      <c r="H6" s="27"/>
    </row>
    <row r="7" spans="1:8" x14ac:dyDescent="0.25">
      <c r="A7" s="59" t="s">
        <v>123</v>
      </c>
      <c r="B7" s="30">
        <v>370</v>
      </c>
      <c r="C7" s="30">
        <v>648</v>
      </c>
      <c r="D7" s="30">
        <v>284</v>
      </c>
      <c r="E7" s="30"/>
      <c r="F7" s="26">
        <v>50</v>
      </c>
      <c r="G7" s="33">
        <f t="shared" si="0"/>
        <v>18500</v>
      </c>
      <c r="H7" s="27"/>
    </row>
    <row r="8" spans="1:8" x14ac:dyDescent="0.25">
      <c r="A8" s="59" t="s">
        <v>124</v>
      </c>
      <c r="B8" s="30">
        <v>870</v>
      </c>
      <c r="C8" s="30">
        <v>324</v>
      </c>
      <c r="D8" s="30">
        <v>100</v>
      </c>
      <c r="E8" s="30"/>
      <c r="F8" s="26">
        <v>100</v>
      </c>
      <c r="G8" s="33">
        <f t="shared" si="0"/>
        <v>87000</v>
      </c>
      <c r="H8" s="27"/>
    </row>
    <row r="9" spans="1:8" ht="30" x14ac:dyDescent="0.25">
      <c r="A9" s="60" t="s">
        <v>131</v>
      </c>
      <c r="B9" s="30">
        <v>84</v>
      </c>
      <c r="C9" s="30">
        <v>350</v>
      </c>
      <c r="D9" s="30"/>
      <c r="E9" s="30"/>
      <c r="F9" s="26">
        <v>350</v>
      </c>
      <c r="G9" s="33">
        <f t="shared" si="0"/>
        <v>29400</v>
      </c>
      <c r="H9" s="27"/>
    </row>
    <row r="10" spans="1:8" ht="30" x14ac:dyDescent="0.25">
      <c r="A10" s="60" t="s">
        <v>132</v>
      </c>
      <c r="B10" s="30">
        <v>84</v>
      </c>
      <c r="C10" s="30">
        <v>100</v>
      </c>
      <c r="D10" s="30"/>
      <c r="E10" s="30"/>
      <c r="F10" s="26">
        <v>100</v>
      </c>
      <c r="G10" s="33">
        <f t="shared" si="0"/>
        <v>8400</v>
      </c>
      <c r="H10" s="27"/>
    </row>
    <row r="11" spans="1:8" x14ac:dyDescent="0.25">
      <c r="A11" s="60" t="s">
        <v>163</v>
      </c>
      <c r="B11" s="30"/>
      <c r="C11" s="30">
        <v>3780</v>
      </c>
      <c r="D11" s="30"/>
      <c r="E11" s="30"/>
      <c r="F11" s="26"/>
      <c r="G11" s="33"/>
      <c r="H11" s="27"/>
    </row>
    <row r="12" spans="1:8" x14ac:dyDescent="0.25">
      <c r="A12" s="61" t="s">
        <v>133</v>
      </c>
      <c r="B12" s="34">
        <v>490</v>
      </c>
      <c r="C12" s="34">
        <v>1000</v>
      </c>
      <c r="D12" s="34">
        <v>200</v>
      </c>
      <c r="E12" s="34"/>
      <c r="F12" s="34">
        <v>1000</v>
      </c>
      <c r="G12" s="35">
        <f t="shared" si="0"/>
        <v>490000</v>
      </c>
      <c r="H12" s="27"/>
    </row>
    <row r="13" spans="1:8" x14ac:dyDescent="0.25">
      <c r="A13" s="62" t="s">
        <v>134</v>
      </c>
      <c r="B13" s="31">
        <v>295</v>
      </c>
      <c r="C13" s="31">
        <v>950</v>
      </c>
      <c r="D13" s="31"/>
      <c r="E13" s="31"/>
      <c r="F13" s="31">
        <v>500</v>
      </c>
      <c r="G13" s="36">
        <f t="shared" si="0"/>
        <v>147500</v>
      </c>
      <c r="H13" s="27"/>
    </row>
    <row r="14" spans="1:8" x14ac:dyDescent="0.25">
      <c r="A14" s="62" t="s">
        <v>166</v>
      </c>
      <c r="B14" s="31"/>
      <c r="C14" s="31">
        <v>700</v>
      </c>
      <c r="D14" s="31"/>
      <c r="E14" s="31"/>
      <c r="F14" s="31"/>
      <c r="G14" s="36"/>
      <c r="H14" s="27"/>
    </row>
    <row r="15" spans="1:8" x14ac:dyDescent="0.25">
      <c r="A15" s="60" t="s">
        <v>135</v>
      </c>
      <c r="B15" s="37">
        <v>250</v>
      </c>
      <c r="C15" s="37">
        <v>1000</v>
      </c>
      <c r="D15" s="37">
        <v>200</v>
      </c>
      <c r="E15" s="37"/>
      <c r="F15" s="37">
        <v>800</v>
      </c>
      <c r="G15" s="33">
        <f t="shared" si="0"/>
        <v>200000</v>
      </c>
      <c r="H15" s="27"/>
    </row>
    <row r="16" spans="1:8" x14ac:dyDescent="0.25">
      <c r="A16" s="61" t="s">
        <v>136</v>
      </c>
      <c r="B16" s="38">
        <v>550</v>
      </c>
      <c r="C16" s="38">
        <v>2000</v>
      </c>
      <c r="D16" s="38"/>
      <c r="E16" s="38"/>
      <c r="F16" s="38">
        <v>200</v>
      </c>
      <c r="G16" s="35">
        <f t="shared" si="0"/>
        <v>110000</v>
      </c>
      <c r="H16" s="27"/>
    </row>
    <row r="17" spans="1:8" x14ac:dyDescent="0.25">
      <c r="A17" s="59" t="s">
        <v>137</v>
      </c>
      <c r="B17" s="39">
        <v>185</v>
      </c>
      <c r="C17" s="39">
        <v>1300</v>
      </c>
      <c r="D17" s="39"/>
      <c r="E17" s="39"/>
      <c r="F17" s="39">
        <v>1300</v>
      </c>
      <c r="G17" s="33">
        <f t="shared" si="0"/>
        <v>240500</v>
      </c>
      <c r="H17" s="27"/>
    </row>
    <row r="18" spans="1:8" x14ac:dyDescent="0.25">
      <c r="A18" s="59" t="s">
        <v>138</v>
      </c>
      <c r="B18" s="39">
        <v>480</v>
      </c>
      <c r="C18" s="39">
        <v>1300</v>
      </c>
      <c r="D18" s="39"/>
      <c r="E18" s="39"/>
      <c r="F18" s="39">
        <v>1300</v>
      </c>
      <c r="G18" s="33">
        <f t="shared" si="0"/>
        <v>624000</v>
      </c>
      <c r="H18" s="27"/>
    </row>
    <row r="19" spans="1:8" x14ac:dyDescent="0.25">
      <c r="A19" s="63" t="s">
        <v>139</v>
      </c>
      <c r="B19" s="34">
        <v>160</v>
      </c>
      <c r="C19" s="34"/>
      <c r="D19" s="34"/>
      <c r="E19" s="34"/>
      <c r="F19" s="38">
        <v>540</v>
      </c>
      <c r="G19" s="35">
        <f t="shared" si="0"/>
        <v>86400</v>
      </c>
      <c r="H19" s="27"/>
    </row>
    <row r="20" spans="1:8" x14ac:dyDescent="0.25">
      <c r="A20" s="64" t="s">
        <v>140</v>
      </c>
      <c r="B20" s="31">
        <v>10</v>
      </c>
      <c r="C20" s="31">
        <v>22000</v>
      </c>
      <c r="D20" s="31">
        <v>13680</v>
      </c>
      <c r="E20" s="31"/>
      <c r="F20" s="40">
        <v>3600</v>
      </c>
      <c r="G20" s="33">
        <f t="shared" si="0"/>
        <v>36000</v>
      </c>
      <c r="H20" s="27"/>
    </row>
    <row r="21" spans="1:8" x14ac:dyDescent="0.25">
      <c r="A21" s="65" t="s">
        <v>164</v>
      </c>
      <c r="B21" s="41"/>
      <c r="C21" s="41">
        <v>32</v>
      </c>
      <c r="D21" s="41"/>
      <c r="E21" s="41"/>
      <c r="F21" s="42"/>
      <c r="G21" s="32"/>
      <c r="H21" s="27"/>
    </row>
    <row r="22" spans="1:8" x14ac:dyDescent="0.25">
      <c r="A22" s="65" t="s">
        <v>141</v>
      </c>
      <c r="B22" s="41">
        <v>420</v>
      </c>
      <c r="C22" s="41">
        <v>5</v>
      </c>
      <c r="D22" s="41"/>
      <c r="E22" s="41"/>
      <c r="F22" s="41">
        <v>5</v>
      </c>
      <c r="G22" s="32">
        <f t="shared" si="0"/>
        <v>2100</v>
      </c>
      <c r="H22" s="27"/>
    </row>
    <row r="23" spans="1:8" x14ac:dyDescent="0.25">
      <c r="A23" s="65" t="s">
        <v>142</v>
      </c>
      <c r="B23" s="41">
        <v>1900</v>
      </c>
      <c r="C23" s="41">
        <v>5</v>
      </c>
      <c r="D23" s="41"/>
      <c r="E23" s="41"/>
      <c r="F23" s="41">
        <v>5</v>
      </c>
      <c r="G23" s="32">
        <f t="shared" si="0"/>
        <v>9500</v>
      </c>
      <c r="H23" s="27"/>
    </row>
    <row r="24" spans="1:8" x14ac:dyDescent="0.25">
      <c r="A24" s="65" t="s">
        <v>143</v>
      </c>
      <c r="B24" s="41">
        <v>160</v>
      </c>
      <c r="C24" s="41">
        <v>25</v>
      </c>
      <c r="D24" s="41"/>
      <c r="E24" s="41"/>
      <c r="F24" s="41">
        <v>25</v>
      </c>
      <c r="G24" s="32">
        <f t="shared" si="0"/>
        <v>4000</v>
      </c>
      <c r="H24" s="27"/>
    </row>
    <row r="25" spans="1:8" x14ac:dyDescent="0.25">
      <c r="A25" s="64" t="s">
        <v>144</v>
      </c>
      <c r="B25" s="31">
        <v>1450</v>
      </c>
      <c r="C25" s="31">
        <v>4</v>
      </c>
      <c r="D25" s="31"/>
      <c r="E25" s="31"/>
      <c r="F25" s="31">
        <v>1</v>
      </c>
      <c r="G25" s="43">
        <f t="shared" si="0"/>
        <v>1450</v>
      </c>
      <c r="H25" s="27"/>
    </row>
    <row r="26" spans="1:8" x14ac:dyDescent="0.25">
      <c r="A26" s="64" t="s">
        <v>145</v>
      </c>
      <c r="B26" s="31">
        <v>770</v>
      </c>
      <c r="C26" s="31">
        <v>6</v>
      </c>
      <c r="D26" s="31"/>
      <c r="E26" s="31"/>
      <c r="F26" s="31">
        <v>2</v>
      </c>
      <c r="G26" s="43">
        <f t="shared" si="0"/>
        <v>1540</v>
      </c>
      <c r="H26" s="27"/>
    </row>
    <row r="27" spans="1:8" x14ac:dyDescent="0.25">
      <c r="A27" s="64" t="s">
        <v>146</v>
      </c>
      <c r="B27" s="31">
        <v>140</v>
      </c>
      <c r="C27" s="31">
        <v>6</v>
      </c>
      <c r="D27" s="31"/>
      <c r="E27" s="31"/>
      <c r="F27" s="31">
        <v>4</v>
      </c>
      <c r="G27" s="43">
        <f t="shared" si="0"/>
        <v>560</v>
      </c>
      <c r="H27" s="27"/>
    </row>
    <row r="28" spans="1:8" x14ac:dyDescent="0.25">
      <c r="A28" s="64" t="s">
        <v>147</v>
      </c>
      <c r="B28" s="31">
        <v>259</v>
      </c>
      <c r="C28" s="31">
        <v>43</v>
      </c>
      <c r="D28" s="31"/>
      <c r="E28" s="31"/>
      <c r="F28" s="31">
        <v>10</v>
      </c>
      <c r="G28" s="43">
        <f t="shared" si="0"/>
        <v>2590</v>
      </c>
      <c r="H28" s="27"/>
    </row>
    <row r="29" spans="1:8" x14ac:dyDescent="0.25">
      <c r="A29" s="64" t="s">
        <v>148</v>
      </c>
      <c r="B29" s="31">
        <v>20</v>
      </c>
      <c r="C29" s="31">
        <v>432</v>
      </c>
      <c r="D29" s="31"/>
      <c r="E29" s="31"/>
      <c r="F29" s="31">
        <v>100</v>
      </c>
      <c r="G29" s="43">
        <f t="shared" si="0"/>
        <v>2000</v>
      </c>
      <c r="H29" s="27"/>
    </row>
    <row r="30" spans="1:8" x14ac:dyDescent="0.25">
      <c r="A30" s="64" t="s">
        <v>149</v>
      </c>
      <c r="B30" s="31">
        <v>200</v>
      </c>
      <c r="C30" s="31">
        <v>13</v>
      </c>
      <c r="D30" s="31"/>
      <c r="E30" s="31"/>
      <c r="F30" s="31">
        <v>10</v>
      </c>
      <c r="G30" s="43">
        <f t="shared" si="0"/>
        <v>2000</v>
      </c>
      <c r="H30" s="27"/>
    </row>
    <row r="31" spans="1:8" ht="15.75" thickBot="1" x14ac:dyDescent="0.3">
      <c r="A31" s="64" t="s">
        <v>150</v>
      </c>
      <c r="B31" s="31">
        <v>160</v>
      </c>
      <c r="C31" s="31">
        <v>11</v>
      </c>
      <c r="D31" s="31"/>
      <c r="E31" s="31"/>
      <c r="F31" s="31">
        <v>20</v>
      </c>
      <c r="G31" s="43">
        <f t="shared" si="0"/>
        <v>3200</v>
      </c>
      <c r="H31" s="27"/>
    </row>
    <row r="32" spans="1:8" ht="30.75" thickBot="1" x14ac:dyDescent="0.3">
      <c r="A32" s="62" t="s">
        <v>151</v>
      </c>
      <c r="B32" s="31">
        <v>260</v>
      </c>
      <c r="C32" s="31">
        <v>11</v>
      </c>
      <c r="D32" s="31"/>
      <c r="E32" s="31"/>
      <c r="F32" s="31">
        <v>2</v>
      </c>
      <c r="G32" s="43">
        <f t="shared" si="0"/>
        <v>520</v>
      </c>
      <c r="H32" s="51">
        <f>SUM(G22:G32)</f>
        <v>29460</v>
      </c>
    </row>
    <row r="33" spans="1:8" x14ac:dyDescent="0.25">
      <c r="A33" s="60" t="s">
        <v>152</v>
      </c>
      <c r="B33" s="37">
        <v>45</v>
      </c>
      <c r="C33" s="37">
        <v>2600</v>
      </c>
      <c r="D33" s="37"/>
      <c r="E33" s="37"/>
      <c r="F33" s="37">
        <v>1900</v>
      </c>
      <c r="G33" s="33">
        <f t="shared" si="0"/>
        <v>85500</v>
      </c>
      <c r="H33" s="27"/>
    </row>
    <row r="34" spans="1:8" x14ac:dyDescent="0.25">
      <c r="A34" s="60" t="s">
        <v>153</v>
      </c>
      <c r="B34" s="37">
        <v>28</v>
      </c>
      <c r="C34" s="37">
        <v>880</v>
      </c>
      <c r="D34" s="37"/>
      <c r="E34" s="37"/>
      <c r="F34" s="37">
        <v>550</v>
      </c>
      <c r="G34" s="33">
        <f t="shared" si="0"/>
        <v>15400</v>
      </c>
      <c r="H34" s="27"/>
    </row>
    <row r="35" spans="1:8" x14ac:dyDescent="0.25">
      <c r="A35" s="60" t="s">
        <v>154</v>
      </c>
      <c r="B35" s="37">
        <v>30</v>
      </c>
      <c r="C35" s="37">
        <v>1100</v>
      </c>
      <c r="D35" s="37">
        <v>200</v>
      </c>
      <c r="E35" s="37"/>
      <c r="F35" s="37">
        <v>700</v>
      </c>
      <c r="G35" s="33">
        <f t="shared" si="0"/>
        <v>21000</v>
      </c>
      <c r="H35" s="27"/>
    </row>
    <row r="36" spans="1:8" x14ac:dyDescent="0.25">
      <c r="A36" s="60" t="s">
        <v>155</v>
      </c>
      <c r="B36" s="37">
        <v>260</v>
      </c>
      <c r="C36" s="54"/>
      <c r="D36" s="37"/>
      <c r="E36" s="37"/>
      <c r="F36" s="37">
        <v>50</v>
      </c>
      <c r="G36" s="33">
        <f t="shared" si="0"/>
        <v>13000</v>
      </c>
      <c r="H36" s="27"/>
    </row>
    <row r="37" spans="1:8" x14ac:dyDescent="0.25">
      <c r="A37" s="60" t="s">
        <v>156</v>
      </c>
      <c r="B37" s="37">
        <v>38</v>
      </c>
      <c r="C37" s="37">
        <v>860</v>
      </c>
      <c r="D37" s="37"/>
      <c r="E37" s="37"/>
      <c r="F37" s="37">
        <v>650</v>
      </c>
      <c r="G37" s="33">
        <f t="shared" si="0"/>
        <v>24700</v>
      </c>
      <c r="H37" s="27"/>
    </row>
    <row r="38" spans="1:8" x14ac:dyDescent="0.25">
      <c r="A38" s="64" t="s">
        <v>157</v>
      </c>
      <c r="B38" s="31">
        <v>120</v>
      </c>
      <c r="C38" s="31">
        <v>2400</v>
      </c>
      <c r="D38" s="31"/>
      <c r="E38" s="31"/>
      <c r="F38" s="31">
        <v>3500</v>
      </c>
      <c r="G38" s="33">
        <f t="shared" si="0"/>
        <v>420000</v>
      </c>
      <c r="H38" s="27"/>
    </row>
    <row r="39" spans="1:8" x14ac:dyDescent="0.25">
      <c r="A39" s="60" t="s">
        <v>158</v>
      </c>
      <c r="B39" s="37">
        <v>99</v>
      </c>
      <c r="C39" s="37">
        <v>2100</v>
      </c>
      <c r="D39" s="37"/>
      <c r="E39" s="37"/>
      <c r="F39" s="37">
        <v>600</v>
      </c>
      <c r="G39" s="33">
        <f t="shared" si="0"/>
        <v>59400</v>
      </c>
      <c r="H39" s="27"/>
    </row>
    <row r="40" spans="1:8" ht="15.75" thickBot="1" x14ac:dyDescent="0.3">
      <c r="A40" s="66" t="s">
        <v>159</v>
      </c>
      <c r="B40" s="45">
        <v>185</v>
      </c>
      <c r="C40" s="45">
        <v>110</v>
      </c>
      <c r="D40" s="45"/>
      <c r="E40" s="45"/>
      <c r="F40" s="45">
        <v>40</v>
      </c>
      <c r="G40" s="46">
        <f t="shared" si="0"/>
        <v>7400</v>
      </c>
      <c r="H40" s="27"/>
    </row>
    <row r="41" spans="1:8" x14ac:dyDescent="0.25">
      <c r="F41" s="52" t="s">
        <v>160</v>
      </c>
      <c r="G41" s="53">
        <f>SUM(G2:G40)</f>
        <v>3505060</v>
      </c>
      <c r="H41" s="27"/>
    </row>
    <row r="42" spans="1:8" x14ac:dyDescent="0.25">
      <c r="F42" s="47" t="s">
        <v>162</v>
      </c>
      <c r="G42" s="48">
        <f>G41-G19-G16-G12</f>
        <v>2818660</v>
      </c>
    </row>
    <row r="43" spans="1:8" ht="15.75" thickBot="1" x14ac:dyDescent="0.3">
      <c r="F43" s="49" t="s">
        <v>161</v>
      </c>
      <c r="G43" s="50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Шушаков Алексей Олегович</cp:lastModifiedBy>
  <cp:lastPrinted>2026-08-05T10:44:37Z</cp:lastPrinted>
  <dcterms:created xsi:type="dcterms:W3CDTF">2014-01-17T08:53:04Z</dcterms:created>
  <dcterms:modified xsi:type="dcterms:W3CDTF">2026-08-27T05:44:50Z</dcterms:modified>
</cp:coreProperties>
</file>