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Лист1!$A$1:$K$14</definedName>
  </definedNames>
  <calcPr calcId="124519"/>
</workbook>
</file>

<file path=xl/calcChain.xml><?xml version="1.0" encoding="utf-8"?>
<calcChain xmlns="http://schemas.openxmlformats.org/spreadsheetml/2006/main">
  <c r="I12" i="1"/>
  <c r="H12"/>
  <c r="G12"/>
  <c r="K12" s="1"/>
  <c r="G11"/>
  <c r="K11" s="1"/>
  <c r="K10" s="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<sst xmlns="http://schemas.openxmlformats.org/spreadsheetml/2006/main" count="30" uniqueCount="29">
  <si>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</si>
  <si>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</si>
  <si>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</si>
  <si>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</si>
  <si>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</si>
  <si>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</si>
  <si>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</si>
  <si>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</si>
  <si>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</si>
  <si>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</si>
  <si>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</si>
  <si>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</si>
  <si>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</si>
  <si>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</si>
  <si>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</si>
  <si>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</si>
  <si>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</si>
  <si>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</si>
  <si>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</si>
  <si>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 xml:space="preserve">Ручки дверные </t>
  </si>
  <si>
    <t>Ручка дверная для входной метталической двери РН-А132-L левая</t>
  </si>
  <si>
    <t>Ручка дверная для входной метталической двери РН-А132-R правая</t>
  </si>
  <si>
    <t>Организация №1 КП вх.№ 199/2 от 21.07.2026</t>
  </si>
  <si>
    <t>Организация №2 КП вх.№ 199/3 от 22.07.2026</t>
  </si>
  <si>
    <t>Организация №3 КП вх.№ 199/4 от 23.07.2026</t>
  </si>
  <si>
    <t>Дата подготовки обоснования НМЦК: 03.08.2026г</t>
  </si>
  <si>
    <t>Начальник отдела договорной работы</t>
  </si>
  <si>
    <t>В.Л. Каплунова</t>
  </si>
  <si>
    <t>Согласно расчету начальная (максимальная) цена контракта составляет: 21800 (Двадцать одна тысяча восемьсот) рублей 00 копеек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</si>
</sst>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3" applyBorder="1" applyAlignment="1" applyProtection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inex.ru/catalog/ruchki/komplekt_ruchek_dlya_kitayskikh_metall_dverey_pravaya_rn_a132_r_allyur_5665/" TargetMode="External"/><Relationship Id="rId2" Type="http://schemas.openxmlformats.org/officeDocument/2006/relationships/hyperlink" Target="https://grinex.ru/catalog/ruchki/komplekt_ruchek_dlya_kitayskikh_metall_dverey_pravaya_rn_a132_r_allyur_5665/" TargetMode="External"/><Relationship Id="rId1" Type="http://schemas.openxmlformats.org/officeDocument/2006/relationships/hyperlink" Target="https://grinex.ru/catalog/ruchki/komplekt_ruchek_dlya_kitayskikh_metall_dverey_pravaya_rn_a132_r_allyur_5665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G21" sqref="G21"/>
    </sheetView>
  </sheetViews>
  <sheetFormatPr defaultRowHeight="15"/>
  <cols>
    <col min="1" max="1" width="36.7109375" bestFit="1" customWidth="1"/>
    <col min="2" max="2" width="4.710937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2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" ht="42.6" customHeight="1">
      <c r="A2" s="24" t="s">
        <v>12</v>
      </c>
      <c r="B2" s="25"/>
      <c r="C2" s="25"/>
      <c r="D2" s="26" t="s">
        <v>19</v>
      </c>
      <c r="E2" s="27"/>
      <c r="F2" s="27"/>
      <c r="G2" s="27"/>
      <c r="H2" s="27"/>
      <c r="I2" s="27"/>
      <c r="J2" s="27"/>
      <c r="K2" s="28"/>
    </row>
    <row r="3" spans="1:15" ht="31.5" customHeight="1">
      <c r="A3" s="24" t="s">
        <v>13</v>
      </c>
      <c r="B3" s="25"/>
      <c r="C3" s="25"/>
      <c r="D3" s="29" t="s">
        <v>18</v>
      </c>
      <c r="E3" s="30"/>
      <c r="F3" s="30"/>
      <c r="G3" s="30"/>
      <c r="H3" s="30"/>
      <c r="I3" s="30"/>
      <c r="J3" s="30"/>
      <c r="K3" s="30"/>
    </row>
    <row r="4" spans="1:15" ht="46.5" customHeight="1">
      <c r="A4" s="24" t="s">
        <v>14</v>
      </c>
      <c r="B4" s="25"/>
      <c r="C4" s="25"/>
      <c r="D4" s="29" t="s">
        <v>16</v>
      </c>
      <c r="E4" s="30"/>
      <c r="F4" s="30"/>
      <c r="G4" s="30"/>
      <c r="H4" s="30"/>
      <c r="I4" s="30"/>
      <c r="J4" s="30"/>
      <c r="K4" s="30"/>
    </row>
    <row r="5" spans="1:15" ht="35.25" customHeight="1">
      <c r="A5" s="25" t="s">
        <v>0</v>
      </c>
      <c r="B5" s="25"/>
      <c r="C5" s="25"/>
      <c r="D5" s="26" t="s">
        <v>28</v>
      </c>
      <c r="E5" s="27"/>
      <c r="F5" s="27"/>
      <c r="G5" s="27"/>
      <c r="H5" s="27"/>
      <c r="I5" s="27"/>
      <c r="J5" s="27"/>
      <c r="K5" s="28"/>
    </row>
    <row r="6" spans="1:15" ht="16.149999999999999" customHeight="1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5" ht="18.600000000000001" customHeight="1">
      <c r="A7" s="13" t="s">
        <v>1</v>
      </c>
      <c r="B7" s="13"/>
      <c r="C7" s="13"/>
      <c r="D7" s="13"/>
      <c r="E7" s="13"/>
      <c r="F7" s="4"/>
      <c r="G7" s="4"/>
      <c r="H7" s="4"/>
      <c r="I7" s="4"/>
      <c r="J7" s="4"/>
      <c r="K7" s="4"/>
    </row>
    <row r="8" spans="1:15" ht="31.15" customHeight="1">
      <c r="A8" s="14" t="s">
        <v>8</v>
      </c>
      <c r="B8" s="14" t="s">
        <v>2</v>
      </c>
      <c r="C8" s="14" t="s">
        <v>3</v>
      </c>
      <c r="D8" s="14" t="s">
        <v>7</v>
      </c>
      <c r="E8" s="14"/>
      <c r="F8" s="14"/>
      <c r="G8" s="14" t="s">
        <v>4</v>
      </c>
      <c r="H8" s="14" t="s">
        <v>5</v>
      </c>
      <c r="I8" s="14" t="s">
        <v>10</v>
      </c>
      <c r="J8" s="14" t="s">
        <v>9</v>
      </c>
      <c r="K8" s="23" t="s">
        <v>6</v>
      </c>
    </row>
    <row r="9" spans="1:15" ht="47.45" customHeight="1">
      <c r="A9" s="15"/>
      <c r="B9" s="14"/>
      <c r="C9" s="14"/>
      <c r="D9" s="11" t="s">
        <v>22</v>
      </c>
      <c r="E9" s="11" t="s">
        <v>23</v>
      </c>
      <c r="F9" s="11" t="s">
        <v>24</v>
      </c>
      <c r="G9" s="14"/>
      <c r="H9" s="14"/>
      <c r="I9" s="14"/>
      <c r="J9" s="14"/>
      <c r="K9" s="23"/>
    </row>
    <row r="10" spans="1:15" ht="18" customHeight="1">
      <c r="A10" s="16"/>
      <c r="B10" s="17"/>
      <c r="C10" s="17"/>
      <c r="D10" s="17"/>
      <c r="E10" s="17"/>
      <c r="F10" s="17"/>
      <c r="G10" s="17"/>
      <c r="H10" s="17"/>
      <c r="I10" s="17"/>
      <c r="J10" s="18"/>
      <c r="K10" s="8">
        <f>K11+K12</f>
        <v>21800</v>
      </c>
    </row>
    <row r="11" spans="1:15" ht="31.5" customHeight="1">
      <c r="A11" s="10" t="s">
        <v>20</v>
      </c>
      <c r="B11" s="7" t="s">
        <v>11</v>
      </c>
      <c r="C11" s="7">
        <v>10</v>
      </c>
      <c r="D11" s="9">
        <v>1090</v>
      </c>
      <c r="E11" s="9">
        <v>1200</v>
      </c>
      <c r="F11" s="9">
        <v>1210</v>
      </c>
      <c r="G11" s="1">
        <f>SMALL(D11:F11,1)</f>
        <v>1090</v>
      </c>
      <c r="H11" s="2">
        <f>ROUND(AVERAGE(D11:F11),2)</f>
        <v>1166.67</v>
      </c>
      <c r="I11" s="2">
        <f>STDEV(D11:F11)</f>
        <v>66.58328118479335</v>
      </c>
      <c r="J11" s="3">
        <f t="shared" ref="J11" si="0">I11/H11*100</f>
        <v>5.7071220812049122</v>
      </c>
      <c r="K11" s="6">
        <f>G11*C11</f>
        <v>10900</v>
      </c>
    </row>
    <row r="12" spans="1:15" ht="29.1" customHeight="1">
      <c r="A12" s="10" t="s">
        <v>21</v>
      </c>
      <c r="B12" s="10" t="s">
        <v>11</v>
      </c>
      <c r="C12" s="10">
        <v>10</v>
      </c>
      <c r="D12" s="9">
        <v>1090</v>
      </c>
      <c r="E12" s="9">
        <v>1200</v>
      </c>
      <c r="F12" s="9">
        <v>1210</v>
      </c>
      <c r="G12" s="1">
        <f>SMALL(D12:F12,1)</f>
        <v>1090</v>
      </c>
      <c r="H12" s="2">
        <f>ROUND(AVERAGE(D12:F12),2)</f>
        <v>1166.67</v>
      </c>
      <c r="I12" s="2">
        <f>STDEV(D12:F12)</f>
        <v>66.58328118479335</v>
      </c>
      <c r="J12" s="3">
        <f t="shared" ref="J12" si="1">I12/H12*100</f>
        <v>5.7071220812049122</v>
      </c>
      <c r="K12" s="6">
        <f>G12*C12</f>
        <v>10900</v>
      </c>
    </row>
    <row r="14" spans="1:15">
      <c r="A14" s="12" t="s">
        <v>26</v>
      </c>
      <c r="B14" s="12"/>
      <c r="C14" s="12"/>
      <c r="D14" s="12"/>
      <c r="E14" s="12" t="s">
        <v>17</v>
      </c>
      <c r="F14" s="12"/>
      <c r="G14" s="12" t="s">
        <v>27</v>
      </c>
      <c r="H14" s="12"/>
      <c r="I14" s="12"/>
      <c r="M14" s="5"/>
      <c r="N14" s="5"/>
      <c r="O14" s="5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hyperlinks>
    <hyperlink ref="D9" r:id="rId1" display="https://grinex.ru/catalog/ruchki/komplekt_ruchek_dlya_kitayskikh_metall_dverey_pravaya_rn_a132_r_allyur_5665/"/>
    <hyperlink ref="E9" r:id="rId2" display="https://grinex.ru/catalog/ruchki/komplekt_ruchek_dlya_kitayskikh_metall_dverey_pravaya_rn_a132_r_allyur_5665/"/>
    <hyperlink ref="F9" r:id="rId3" display="https://grinex.ru/catalog/ruchki/komplekt_ruchek_dlya_kitayskikh_metall_dverey_pravaya_rn_a132_r_allyur_5665/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2026-08-03T01:39:17Z</cp:lastPrinted>
  <dcterms:created xsi:type="dcterms:W3CDTF">2022-01-19T11:20:17Z</dcterms:created>
  <dcterms:modified xsi:type="dcterms:W3CDTF">2026-08-03T01:40:05Z</dcterms:modified>
</cp:coreProperties>
</file>