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90"/>
  </bookViews>
  <sheets>
    <sheet name="Расчет НМЦК" sheetId="2" r:id="rId1"/>
  </sheets>
  <definedNames>
    <definedName name="_xlnm.Print_Titles" localSheetId="0">'Расчет НМЦК'!$7:$9</definedName>
    <definedName name="_xlnm.Print_Area" localSheetId="0">'Расчет НМЦК'!$A$1:$N$18</definedName>
  </definedNames>
  <calcPr calcId="144525" refMode="R1C1"/>
</workbook>
</file>

<file path=xl/calcChain.xml><?xml version="1.0" encoding="utf-8"?>
<calcChain xmlns="http://schemas.openxmlformats.org/spreadsheetml/2006/main">
  <c r="M11" i="2" l="1"/>
  <c r="I10" i="2" l="1"/>
  <c r="J10" i="2" s="1"/>
  <c r="K10" i="2" s="1"/>
  <c r="L10" i="2" l="1"/>
  <c r="M10" i="2" s="1"/>
</calcChain>
</file>

<file path=xl/sharedStrings.xml><?xml version="1.0" encoding="utf-8"?>
<sst xmlns="http://schemas.openxmlformats.org/spreadsheetml/2006/main" count="32" uniqueCount="32">
  <si>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</si>
  <si>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</si>
  <si>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</si>
  <si>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</si>
  <si>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</si>
  <si>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Основные характеристики объекта закупки:</t>
  </si>
  <si>
    <t>Предмет контракта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</si>
  <si>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</si>
  <si>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</si>
  <si>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</si>
  <si>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</si>
  <si>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</si>
  <si>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</si>
  <si>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</si>
  <si>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t>Метод сопоставимых рыночных цен (анализа рынка)</t>
  </si>
  <si>
    <t>Ответственное должностное лицо</t>
  </si>
  <si>
    <t>Средняя цена товара с учетом нормативных затрат, руб.(письмо ФНС №10-0-04/0144 @ от 26.06.2019)</t>
  </si>
  <si>
    <t>Ф.И.О. исполнителя/контактный телефон</t>
  </si>
  <si>
    <t xml:space="preserve">Предложение № 1 </t>
  </si>
  <si>
    <t xml:space="preserve">Предложение №2  </t>
  </si>
  <si>
    <t xml:space="preserve">Предложение №3  </t>
  </si>
  <si>
    <r>
      <t>Средняя арифметическая цена за единицу                          &lt;</t>
    </r>
    <r>
      <rPr>
        <i/>
        <sz val="8"/>
        <color indexed="8"/>
        <rFont val="Times New Roman"/>
        <family val="1"/>
        <charset val="204"/>
      </rPr>
      <t>ц</t>
    </r>
    <r>
      <rPr>
        <sz val="8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</si>
  <si>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</si>
  <si>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Сидельникова Н.Ю. (4852)78-80-51 доб.11-71</t>
  </si>
  <si>
    <t>шт.</t>
  </si>
  <si>
    <r>
      <t xml:space="preserve">Расчет НМЦК по формуле                                      v - количество (объем) закупаемого товара (работы, услуги);
</t>
    </r>
    <r>
      <rPr>
        <i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</si>
  <si>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В.С. Романова</t>
  </si>
  <si>
    <t>В соответствии с Приложением № 1 Контракта "Техническое задание"</t>
  </si>
  <si>
    <t>Оказание услуг по обязательному страхованию гражданской ответственности владельцев транспортных средств</t>
  </si>
  <si>
    <t>Оказание услуг по обязательному страхованию гражданской ответственности владельцев транспортных средств LADA VESTA 106,1 (78) л/кВт</t>
  </si>
  <si>
    <t>Дата подготовки обоснования НМЦК: 19.06.2026</t>
  </si>
  <si>
    <t>Начальник хозяйственного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</si>
</sst>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indexed="8"/>
      <name val="Times Roman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/>
    <xf numFmtId="0" fontId="5" fillId="0" borderId="0" xfId="0" applyFont="1" applyFill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164" fontId="7" fillId="0" borderId="0" xfId="1" applyFont="1" applyFill="1"/>
    <xf numFmtId="164" fontId="7" fillId="0" borderId="0" xfId="1" applyFont="1"/>
    <xf numFmtId="0" fontId="6" fillId="0" borderId="0" xfId="0" applyFont="1" applyAlignment="1">
      <alignment horizontal="center"/>
    </xf>
    <xf numFmtId="0" fontId="6" fillId="0" borderId="0" xfId="0" applyFont="1"/>
    <xf numFmtId="1" fontId="8" fillId="0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0" xfId="0" applyFont="1" applyFill="1"/>
    <xf numFmtId="0" fontId="2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0" xfId="0" applyFont="1"/>
    <xf numFmtId="0" fontId="10" fillId="0" borderId="1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wrapText="1"/>
    </xf>
    <xf numFmtId="3" fontId="12" fillId="0" borderId="14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/>
    </xf>
    <xf numFmtId="2" fontId="13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0" xfId="0" applyFont="1" applyFill="1"/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 wrapText="1"/>
    </xf>
    <xf numFmtId="0" fontId="9" fillId="0" borderId="19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49" fontId="14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horizontal="righ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top" wrapText="1"/>
    </xf>
    <xf numFmtId="2" fontId="10" fillId="0" borderId="9" xfId="0" applyNumberFormat="1" applyFont="1" applyFill="1" applyBorder="1" applyAlignment="1">
      <alignment horizontal="center" vertical="top" wrapText="1"/>
    </xf>
    <xf numFmtId="2" fontId="10" fillId="0" borderId="1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3533775"/>
          <a:ext cx="9334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90288</xdr:colOff>
      <xdr:row>7</xdr:row>
      <xdr:rowOff>896711</xdr:rowOff>
    </xdr:from>
    <xdr:to>
      <xdr:col>9</xdr:col>
      <xdr:colOff>1042788</xdr:colOff>
      <xdr:row>7</xdr:row>
      <xdr:rowOff>1334861</xdr:rowOff>
    </xdr:to>
    <xdr:pic>
      <xdr:nvPicPr>
        <xdr:cNvPr id="2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06788" y="4978854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257174</xdr:colOff>
      <xdr:row>7</xdr:row>
      <xdr:rowOff>1052513</xdr:rowOff>
    </xdr:from>
    <xdr:to>
      <xdr:col>12</xdr:col>
      <xdr:colOff>1743074</xdr:colOff>
      <xdr:row>7</xdr:row>
      <xdr:rowOff>1404938</xdr:rowOff>
    </xdr:to>
    <xdr:pic>
      <xdr:nvPicPr>
        <xdr:cNvPr id="25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53974" y="3595688"/>
          <a:ext cx="14859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621506</xdr:colOff>
      <xdr:row>7</xdr:row>
      <xdr:rowOff>823913</xdr:rowOff>
    </xdr:from>
    <xdr:to>
      <xdr:col>12</xdr:col>
      <xdr:colOff>773906</xdr:colOff>
      <xdr:row>7</xdr:row>
      <xdr:rowOff>1052513</xdr:rowOff>
    </xdr:to>
    <xdr:pic>
      <xdr:nvPicPr>
        <xdr:cNvPr id="25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18306" y="3367088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view="pageBreakPreview" zoomScaleNormal="80" zoomScaleSheetLayoutView="100" zoomScalePageLayoutView="55" workbookViewId="0">
      <pane xSplit="9" ySplit="9" topLeftCell="J10" activePane="bottomRight" state="frozen"/>
      <selection pane="topRight" activeCell="M1" sqref="M1"/>
      <selection pane="bottomLeft" activeCell="A11" sqref="A11"/>
      <selection pane="bottomRight" activeCell="L8" sqref="L8"/>
    </sheetView>
  </sheetViews>
  <sheetFormatPr defaultRowHeight="15.75"/>
  <cols>
    <col min="1" max="1" width="6.28515625" style="1" customWidth="1"/>
    <col min="2" max="2" width="44.85546875" style="11" customWidth="1"/>
    <col min="3" max="3" width="10.7109375" style="1" customWidth="1"/>
    <col min="4" max="4" width="11.28515625" style="1" customWidth="1"/>
    <col min="5" max="5" width="13.28515625" style="3" customWidth="1"/>
    <col min="6" max="6" width="12.7109375" style="3" customWidth="1"/>
    <col min="7" max="7" width="13.5703125" style="3" customWidth="1"/>
    <col min="8" max="8" width="12.5703125" style="3" customWidth="1"/>
    <col min="9" max="9" width="12.140625" style="1" customWidth="1"/>
    <col min="10" max="10" width="17.140625" style="1" customWidth="1"/>
    <col min="11" max="11" width="17.5703125" style="1" customWidth="1"/>
    <col min="12" max="12" width="13" style="1" customWidth="1"/>
    <col min="13" max="13" width="33.5703125" style="1" customWidth="1"/>
    <col min="14" max="16384" width="9.140625" style="1"/>
  </cols>
  <sheetData>
    <row r="1" spans="1:13" ht="33.75" customHeight="1">
      <c r="A1" s="3"/>
      <c r="B1" s="16"/>
      <c r="C1" s="3"/>
      <c r="D1" s="3"/>
      <c r="I1" s="3"/>
      <c r="J1" s="3"/>
      <c r="K1" s="43"/>
      <c r="L1" s="44"/>
      <c r="M1" s="44"/>
    </row>
    <row r="2" spans="1:13" ht="24" customHeight="1">
      <c r="A2" s="57" t="s">
        <v>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6.25" customHeight="1">
      <c r="A3" s="33" t="s">
        <v>6</v>
      </c>
      <c r="B3" s="33"/>
      <c r="C3" s="33"/>
      <c r="D3" s="33"/>
      <c r="E3" s="33"/>
      <c r="F3" s="48" t="s">
        <v>28</v>
      </c>
      <c r="G3" s="49"/>
      <c r="H3" s="49"/>
      <c r="I3" s="49"/>
      <c r="J3" s="49"/>
      <c r="K3" s="49"/>
      <c r="L3" s="49"/>
      <c r="M3" s="50"/>
    </row>
    <row r="4" spans="1:13" ht="27" customHeight="1">
      <c r="A4" s="33" t="s">
        <v>5</v>
      </c>
      <c r="B4" s="33"/>
      <c r="C4" s="33"/>
      <c r="D4" s="33"/>
      <c r="E4" s="33"/>
      <c r="F4" s="51" t="s">
        <v>27</v>
      </c>
      <c r="G4" s="52"/>
      <c r="H4" s="52"/>
      <c r="I4" s="52"/>
      <c r="J4" s="52"/>
      <c r="K4" s="52"/>
      <c r="L4" s="52"/>
      <c r="M4" s="53"/>
    </row>
    <row r="5" spans="1:13" ht="32.25" customHeight="1">
      <c r="A5" s="33" t="s">
        <v>4</v>
      </c>
      <c r="B5" s="33"/>
      <c r="C5" s="33"/>
      <c r="D5" s="33"/>
      <c r="E5" s="33"/>
      <c r="F5" s="51" t="s">
        <v>14</v>
      </c>
      <c r="G5" s="52"/>
      <c r="H5" s="52"/>
      <c r="I5" s="52"/>
      <c r="J5" s="52"/>
      <c r="K5" s="52"/>
      <c r="L5" s="52"/>
      <c r="M5" s="53"/>
    </row>
    <row r="6" spans="1:13" ht="16.5" customHeight="1" thickBot="1">
      <c r="A6" s="34" t="s">
        <v>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1:13" s="21" customFormat="1" ht="40.5" customHeight="1" thickBot="1">
      <c r="A7" s="45" t="s">
        <v>8</v>
      </c>
      <c r="B7" s="45" t="s">
        <v>12</v>
      </c>
      <c r="C7" s="45" t="s">
        <v>9</v>
      </c>
      <c r="D7" s="45" t="s">
        <v>10</v>
      </c>
      <c r="E7" s="58" t="s">
        <v>11</v>
      </c>
      <c r="F7" s="18"/>
      <c r="G7" s="47"/>
      <c r="H7" s="47"/>
      <c r="I7" s="54" t="s">
        <v>1</v>
      </c>
      <c r="J7" s="55"/>
      <c r="K7" s="56"/>
      <c r="L7" s="19"/>
      <c r="M7" s="20" t="s">
        <v>2</v>
      </c>
    </row>
    <row r="8" spans="1:13" s="21" customFormat="1" ht="114.75" customHeight="1">
      <c r="A8" s="46"/>
      <c r="B8" s="46"/>
      <c r="C8" s="46"/>
      <c r="D8" s="46"/>
      <c r="E8" s="59"/>
      <c r="F8" s="29" t="s">
        <v>18</v>
      </c>
      <c r="G8" s="29" t="s">
        <v>19</v>
      </c>
      <c r="H8" s="29" t="s">
        <v>20</v>
      </c>
      <c r="I8" s="22" t="s">
        <v>21</v>
      </c>
      <c r="J8" s="22" t="s">
        <v>0</v>
      </c>
      <c r="K8" s="22" t="s">
        <v>22</v>
      </c>
      <c r="L8" s="22" t="s">
        <v>16</v>
      </c>
      <c r="M8" s="22" t="s">
        <v>25</v>
      </c>
    </row>
    <row r="9" spans="1:13" ht="14.25" customHeight="1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7">
        <v>10</v>
      </c>
      <c r="K9" s="27">
        <v>11</v>
      </c>
      <c r="L9" s="27">
        <v>12</v>
      </c>
      <c r="M9" s="27">
        <v>13</v>
      </c>
    </row>
    <row r="10" spans="1:13" ht="90.75" customHeight="1">
      <c r="A10" s="17">
        <v>1</v>
      </c>
      <c r="B10" s="23" t="s">
        <v>29</v>
      </c>
      <c r="C10" s="15" t="s">
        <v>24</v>
      </c>
      <c r="D10" s="24">
        <v>2</v>
      </c>
      <c r="E10" s="12">
        <v>3</v>
      </c>
      <c r="F10" s="25">
        <v>2669.32</v>
      </c>
      <c r="G10" s="26">
        <v>5164</v>
      </c>
      <c r="H10" s="25">
        <v>4359.1400000000003</v>
      </c>
      <c r="I10" s="13">
        <f t="shared" ref="I10" si="0">ROUND(((F10+G10+H10)/3),2)</f>
        <v>4064.15</v>
      </c>
      <c r="J10" s="14">
        <f t="shared" ref="J10" si="1">ROUND((SQRT(((F10-I10)^2+(G10-I10)^2+(H10-I10)^2)/(E10-1))),2)</f>
        <v>1273.23</v>
      </c>
      <c r="K10" s="14">
        <f t="shared" ref="K10" si="2">ROUND(((J10*100)/I10),2)</f>
        <v>31.33</v>
      </c>
      <c r="L10" s="13">
        <f t="shared" ref="L10" si="3">I10</f>
        <v>4064.15</v>
      </c>
      <c r="M10" s="13">
        <f t="shared" ref="M10" si="4">ROUND((L10*D10),2)</f>
        <v>8128.3</v>
      </c>
    </row>
    <row r="11" spans="1:13" ht="24.75" customHeight="1">
      <c r="A11" s="37" t="s">
        <v>13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28">
        <f xml:space="preserve"> M10</f>
        <v>8128.3</v>
      </c>
    </row>
    <row r="12" spans="1:13" s="2" customFormat="1" ht="19.5" customHeight="1">
      <c r="A12" s="40" t="s">
        <v>30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</row>
    <row r="13" spans="1:13" ht="3" hidden="1" customHeight="1">
      <c r="A13" s="4"/>
      <c r="B13" s="5" t="s">
        <v>15</v>
      </c>
      <c r="C13" s="4"/>
      <c r="D13" s="4"/>
      <c r="E13" s="4"/>
      <c r="F13" s="4"/>
      <c r="G13" s="4"/>
      <c r="H13" s="4"/>
      <c r="I13" s="4"/>
      <c r="J13" s="8"/>
      <c r="K13" s="3"/>
      <c r="L13" s="3"/>
      <c r="M13" s="3"/>
    </row>
    <row r="14" spans="1:13" ht="31.5" customHeight="1">
      <c r="B14" s="30" t="s">
        <v>31</v>
      </c>
      <c r="C14" s="7"/>
      <c r="D14" s="31"/>
      <c r="E14" s="32" t="s">
        <v>26</v>
      </c>
      <c r="J14" s="9"/>
    </row>
    <row r="15" spans="1:13">
      <c r="B15" s="10"/>
      <c r="C15" s="5"/>
      <c r="J15" s="9"/>
    </row>
    <row r="16" spans="1:13" ht="15.75" customHeight="1">
      <c r="B16" s="5" t="s">
        <v>17</v>
      </c>
      <c r="C16" s="11"/>
    </row>
    <row r="17" spans="2:10" ht="21.75" customHeight="1">
      <c r="B17" s="11" t="s">
        <v>23</v>
      </c>
      <c r="C17" s="6"/>
    </row>
    <row r="18" spans="2:10" ht="30" customHeight="1">
      <c r="J18" s="9"/>
    </row>
  </sheetData>
  <sheetProtection selectLockedCells="1" selectUnlockedCells="1"/>
  <mergeCells count="18">
    <mergeCell ref="D7:D8"/>
    <mergeCell ref="B7:B8"/>
    <mergeCell ref="A5:E5"/>
    <mergeCell ref="A6:M6"/>
    <mergeCell ref="A11:L11"/>
    <mergeCell ref="A12:M12"/>
    <mergeCell ref="K1:M1"/>
    <mergeCell ref="C7:C8"/>
    <mergeCell ref="G7:H7"/>
    <mergeCell ref="F3:M3"/>
    <mergeCell ref="F4:M4"/>
    <mergeCell ref="F5:M5"/>
    <mergeCell ref="I7:K7"/>
    <mergeCell ref="A2:M2"/>
    <mergeCell ref="A3:E3"/>
    <mergeCell ref="E7:E8"/>
    <mergeCell ref="A4:E4"/>
    <mergeCell ref="A7:A8"/>
  </mergeCells>
  <pageMargins left="0.25" right="0.25" top="0.75" bottom="0.75" header="0.3" footer="0.3"/>
  <pageSetup paperSize="9" scale="62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Сидельникова Наталья Юрьевна</cp:lastModifiedBy>
  <cp:lastPrinted>2024-01-30T14:57:46Z</cp:lastPrinted>
  <dcterms:created xsi:type="dcterms:W3CDTF">2014-02-03T17:42:58Z</dcterms:created>
  <dcterms:modified xsi:type="dcterms:W3CDTF">2026-06-23T11:16:00Z</dcterms:modified>
</cp:coreProperties>
</file>