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6 год\Деньги 2026\Пульт 510В\"/>
    </mc:Choice>
  </mc:AlternateContent>
  <bookViews>
    <workbookView xWindow="-120" yWindow="-120" windowWidth="29040" windowHeight="15840"/>
  </bookViews>
  <sheets>
    <sheet name="НМЦК" sheetId="1" r:id="rId1"/>
  </sheets>
  <definedNames>
    <definedName name="_xlnm.Print_Titles" localSheetId="0">НМЦК!$7:$8</definedName>
    <definedName name="_xlnm.Print_Area" localSheetId="0">НМЦК!$A$1:$N$15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I9" i="1" l="1"/>
  <c r="J9" i="1" s="1"/>
  <c r="K9" i="1" s="1"/>
  <c r="N9" i="1" l="1"/>
  <c r="N10" i="1" l="1"/>
</calcChain>
</file>

<file path=xl/sharedStrings.xml><?xml version="1.0" encoding="utf-8"?>
<sst xmlns="http://schemas.openxmlformats.org/spreadsheetml/2006/main" count="30" uniqueCount="30">
  <si>
    <t>Обоснование начальной (максимальной) цены контракта</t>
  </si>
  <si>
    <t>Используемый метод определения НМЦК :</t>
  </si>
  <si>
    <t>№ п/п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</si>
  <si>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</si>
  <si>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</si>
  <si>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</si>
  <si>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</si>
  <si>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Применяемый коэффициент</t>
  </si>
  <si>
    <t>Поставщик №1</t>
  </si>
  <si>
    <t>Поставщик №2</t>
  </si>
  <si>
    <t>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</si>
  <si>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</si>
  <si>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</si>
  <si>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</si>
  <si>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</si>
  <si>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Н(М)ЦК контракта с учетом количества товара (руб.)</t>
  </si>
  <si>
    <t>шт</t>
  </si>
  <si>
    <t>-</t>
  </si>
  <si>
    <t>ИТОГО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</si>
  <si>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</si>
  <si>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</si>
  <si>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</si>
  <si>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</si>
  <si>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</si>
  <si>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Используется информация, полученная по ранее направленным запросам заказчика о предоставлении ценовой информации от поставщиков, осуществляющих поставку товаров, планируемых к закупкам.</t>
  </si>
  <si>
    <t>на поставку комплектующих для беспилотных авиационных систем</t>
  </si>
  <si>
    <t>Главного управления МЧС России по г. Севастополю</t>
  </si>
  <si>
    <t>метод сопоставимых рыночных цен (анализа рынка) в соответствии с Федеральным законом                                                                от 05 апреля 2013 г.  № 44-ФЗ</t>
  </si>
  <si>
    <t>Пульт управления     DJI RC Pro 510b</t>
  </si>
  <si>
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    40 000,00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</si>
</sst>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11" fillId="0" borderId="0" xfId="0" applyFont="1" applyAlignment="1">
      <alignment horizontal="left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165" fontId="13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7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 vertical="top" wrapText="1"/>
    </xf>
    <xf numFmtId="4" fontId="12" fillId="0" borderId="2" xfId="0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wrapText="1"/>
    </xf>
    <xf numFmtId="0" fontId="13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Fill="1"/>
    <xf numFmtId="0" fontId="8" fillId="0" borderId="0" xfId="0" applyFont="1" applyFill="1"/>
    <xf numFmtId="0" fontId="17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4" fontId="12" fillId="0" borderId="0" xfId="0" applyNumberFormat="1" applyFont="1" applyFill="1" applyBorder="1" applyAlignment="1">
      <alignment horizontal="right" vertical="top" wrapText="1"/>
    </xf>
    <xf numFmtId="0" fontId="14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33051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91400" y="32766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72600" y="39528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620250" y="3752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1"/>
  <sheetViews>
    <sheetView tabSelected="1" view="pageBreakPreview" topLeftCell="A4" zoomScaleSheetLayoutView="100" workbookViewId="0">
      <selection activeCell="C6" sqref="C6:N6"/>
    </sheetView>
  </sheetViews>
  <sheetFormatPr defaultRowHeight="15" x14ac:dyDescent="0.25"/>
  <cols>
    <col min="1" max="1" width="5" style="3" customWidth="1"/>
    <col min="2" max="2" width="45.140625" style="3" customWidth="1"/>
    <col min="3" max="3" width="7.140625" style="40" customWidth="1"/>
    <col min="4" max="4" width="8.140625" style="3" customWidth="1"/>
    <col min="5" max="5" width="11.42578125" style="3" customWidth="1"/>
    <col min="6" max="6" width="12.5703125" style="3" customWidth="1"/>
    <col min="7" max="7" width="11.7109375" style="3" customWidth="1"/>
    <col min="8" max="8" width="4.7109375" style="3" customWidth="1"/>
    <col min="9" max="9" width="11.5703125" style="3" customWidth="1"/>
    <col min="10" max="10" width="15.42578125" style="3" customWidth="1"/>
    <col min="11" max="11" width="14.28515625" style="3" customWidth="1"/>
    <col min="12" max="12" width="24.42578125" style="3" customWidth="1"/>
    <col min="13" max="13" width="12" style="3" customWidth="1"/>
    <col min="14" max="14" width="15.140625" style="3" customWidth="1"/>
    <col min="15" max="15" width="13.5703125" style="3" customWidth="1"/>
    <col min="16" max="16" width="11.28515625" style="3" bestFit="1" customWidth="1"/>
    <col min="17" max="17" width="12.85546875" customWidth="1"/>
    <col min="18" max="16384" width="9.140625" style="3"/>
  </cols>
  <sheetData>
    <row r="1" spans="1:17" s="1" customFormat="1" ht="20.2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" s="1" customFormat="1" ht="24" customHeight="1" x14ac:dyDescent="0.3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7" s="1" customFormat="1" ht="23.25" customHeight="1" x14ac:dyDescent="0.3">
      <c r="A3" s="52" t="s">
        <v>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7" s="1" customFormat="1" ht="42.75" customHeight="1" x14ac:dyDescent="0.3">
      <c r="A4" s="53" t="s">
        <v>24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s="1" customFormat="1" ht="15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 s="1" customFormat="1" ht="39" customHeight="1" x14ac:dyDescent="0.3">
      <c r="A6" s="29"/>
      <c r="B6" s="29" t="s">
        <v>1</v>
      </c>
      <c r="C6" s="58" t="s">
        <v>27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7" ht="46.5" customHeight="1" x14ac:dyDescent="0.25">
      <c r="A7" s="54" t="s">
        <v>2</v>
      </c>
      <c r="B7" s="54" t="s">
        <v>3</v>
      </c>
      <c r="C7" s="55" t="s">
        <v>4</v>
      </c>
      <c r="D7" s="55" t="s">
        <v>5</v>
      </c>
      <c r="E7" s="56" t="s">
        <v>6</v>
      </c>
      <c r="F7" s="56"/>
      <c r="G7" s="56"/>
      <c r="H7" s="57" t="s">
        <v>7</v>
      </c>
      <c r="I7" s="49" t="s">
        <v>21</v>
      </c>
      <c r="J7" s="49"/>
      <c r="K7" s="49"/>
      <c r="L7" s="50" t="s">
        <v>20</v>
      </c>
      <c r="M7" s="50"/>
      <c r="N7" s="50"/>
    </row>
    <row r="8" spans="1:17" ht="159" customHeight="1" x14ac:dyDescent="0.25">
      <c r="A8" s="54"/>
      <c r="B8" s="54"/>
      <c r="C8" s="55"/>
      <c r="D8" s="55"/>
      <c r="E8" s="30" t="s">
        <v>8</v>
      </c>
      <c r="F8" s="30" t="s">
        <v>9</v>
      </c>
      <c r="G8" s="31" t="s">
        <v>10</v>
      </c>
      <c r="H8" s="57"/>
      <c r="I8" s="4" t="s">
        <v>11</v>
      </c>
      <c r="J8" s="4" t="s">
        <v>12</v>
      </c>
      <c r="K8" s="5" t="s">
        <v>13</v>
      </c>
      <c r="L8" s="6" t="s">
        <v>23</v>
      </c>
      <c r="M8" s="4" t="s">
        <v>14</v>
      </c>
      <c r="N8" s="4" t="s">
        <v>15</v>
      </c>
      <c r="P8" s="46"/>
      <c r="Q8" s="45"/>
    </row>
    <row r="9" spans="1:17" s="35" customFormat="1" ht="15.75" x14ac:dyDescent="0.25">
      <c r="A9" s="27">
        <v>1</v>
      </c>
      <c r="B9" s="48" t="s">
        <v>28</v>
      </c>
      <c r="C9" s="42" t="s">
        <v>16</v>
      </c>
      <c r="D9" s="42">
        <v>1</v>
      </c>
      <c r="E9" s="43">
        <v>40000</v>
      </c>
      <c r="F9" s="43">
        <v>50000</v>
      </c>
      <c r="G9" s="43">
        <v>74250</v>
      </c>
      <c r="H9" s="32" t="s">
        <v>17</v>
      </c>
      <c r="I9" s="33">
        <f t="shared" ref="I9" si="0">AVERAGE(E9:G9)</f>
        <v>54750</v>
      </c>
      <c r="J9" s="34">
        <f t="shared" ref="J9" si="1">SQRT(((SUM((POWER(F9-I9,2)),(POWER(E9-I9,2)),(POWER(G9-I9,2)))/(3-1))))</f>
        <v>17612.140698961044</v>
      </c>
      <c r="K9" s="34">
        <f t="shared" ref="K9" si="2">J9/I9*100</f>
        <v>32.168293514084098</v>
      </c>
      <c r="L9" s="33">
        <f>((D9/3)*(SUM(E9:G9)))</f>
        <v>54750</v>
      </c>
      <c r="M9" s="33">
        <f>L9/D9</f>
        <v>54750</v>
      </c>
      <c r="N9" s="33">
        <f>M9*D9</f>
        <v>54750</v>
      </c>
      <c r="O9" s="44"/>
      <c r="P9" s="44"/>
    </row>
    <row r="10" spans="1:17" s="7" customFormat="1" ht="20.100000000000001" customHeight="1" x14ac:dyDescent="0.25">
      <c r="A10" s="8"/>
      <c r="B10" s="9"/>
      <c r="C10" s="8"/>
      <c r="D10" s="8"/>
      <c r="E10" s="10"/>
      <c r="F10" s="10"/>
      <c r="G10" s="10"/>
      <c r="H10" s="11"/>
      <c r="I10" s="12"/>
      <c r="J10" s="13"/>
      <c r="K10" s="13"/>
      <c r="L10" s="12"/>
      <c r="M10" s="14" t="s">
        <v>18</v>
      </c>
      <c r="N10" s="28">
        <f>SUM(N9:N9)</f>
        <v>54750</v>
      </c>
    </row>
    <row r="11" spans="1:17" s="15" customFormat="1" ht="15.75" x14ac:dyDescent="0.25">
      <c r="B11" s="16"/>
      <c r="C11" s="36"/>
      <c r="D11" s="16"/>
      <c r="E11" s="16"/>
      <c r="F11" s="16"/>
      <c r="G11" s="16"/>
      <c r="H11" s="16"/>
      <c r="J11" s="16"/>
      <c r="K11" s="16"/>
      <c r="L11" s="16" t="s">
        <v>19</v>
      </c>
      <c r="M11" s="47"/>
      <c r="N11" s="17"/>
    </row>
    <row r="12" spans="1:17" s="15" customFormat="1" ht="17.25" customHeight="1" x14ac:dyDescent="0.25">
      <c r="A12" s="59" t="s">
        <v>29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7" s="15" customFormat="1" ht="17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7" s="15" customFormat="1" ht="15.75" x14ac:dyDescent="0.25">
      <c r="A14" s="16"/>
      <c r="B14" s="16"/>
      <c r="C14" s="3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7" ht="68.25" customHeight="1" x14ac:dyDescent="0.25">
      <c r="A15" s="51" t="s">
        <v>22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7" x14ac:dyDescent="0.25">
      <c r="A16" s="18"/>
      <c r="B16" s="18"/>
      <c r="C16" s="3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A17" s="18"/>
      <c r="B17" s="18"/>
      <c r="C17" s="3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s="23" customFormat="1" ht="15.75" x14ac:dyDescent="0.25">
      <c r="A18" s="19"/>
      <c r="B18" s="19"/>
      <c r="C18" s="38"/>
      <c r="D18" s="20"/>
      <c r="E18" s="21"/>
      <c r="F18" s="22"/>
      <c r="G18" s="22"/>
    </row>
    <row r="19" spans="1:14" s="25" customFormat="1" ht="18.75" x14ac:dyDescent="0.3">
      <c r="A19" s="24"/>
      <c r="B19" s="24"/>
      <c r="C19" s="39"/>
      <c r="D19" s="24"/>
      <c r="E19" s="24"/>
      <c r="F19" s="24"/>
      <c r="G19" s="24"/>
      <c r="H19" s="24"/>
      <c r="I19" s="24"/>
      <c r="J19" s="24"/>
      <c r="K19" s="24"/>
    </row>
    <row r="20" spans="1:14" s="25" customFormat="1" ht="18.75" x14ac:dyDescent="0.3">
      <c r="A20" s="24"/>
      <c r="B20" s="24"/>
      <c r="C20" s="39"/>
      <c r="D20" s="24"/>
      <c r="E20" s="24"/>
      <c r="F20" s="24"/>
      <c r="G20" s="24"/>
      <c r="H20" s="24"/>
      <c r="I20" s="24"/>
      <c r="J20" s="24"/>
      <c r="K20" s="24"/>
    </row>
    <row r="21" spans="1:14" s="1" customFormat="1" ht="18.75" x14ac:dyDescent="0.3">
      <c r="A21" s="24"/>
      <c r="B21" s="24"/>
      <c r="C21" s="39"/>
      <c r="D21" s="26"/>
      <c r="E21" s="26"/>
      <c r="F21" s="26"/>
      <c r="G21" s="26"/>
      <c r="H21" s="26"/>
      <c r="I21" s="26"/>
      <c r="J21" s="26"/>
      <c r="N21" s="41"/>
    </row>
  </sheetData>
  <mergeCells count="15">
    <mergeCell ref="I7:K7"/>
    <mergeCell ref="L7:N7"/>
    <mergeCell ref="A15:N15"/>
    <mergeCell ref="A1:N1"/>
    <mergeCell ref="A2:N2"/>
    <mergeCell ref="A4:N4"/>
    <mergeCell ref="A7:A8"/>
    <mergeCell ref="B7:B8"/>
    <mergeCell ref="C7:C8"/>
    <mergeCell ref="D7:D8"/>
    <mergeCell ref="E7:G7"/>
    <mergeCell ref="H7:H8"/>
    <mergeCell ref="A3:N3"/>
    <mergeCell ref="C6:N6"/>
    <mergeCell ref="A12:N13"/>
  </mergeCells>
  <pageMargins left="0.39370078740157483" right="0.39370078740157483" top="1.1811023622047245" bottom="0.39370078740157483" header="0.23622047244094491" footer="0.23622047244094491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НМЦК!Заголовки_для_печати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Админ</cp:lastModifiedBy>
  <cp:lastPrinted>2026-05-19T05:38:53Z</cp:lastPrinted>
  <dcterms:created xsi:type="dcterms:W3CDTF">2022-03-03T07:31:44Z</dcterms:created>
  <dcterms:modified xsi:type="dcterms:W3CDTF">2026-06-01T10:14:45Z</dcterms:modified>
</cp:coreProperties>
</file>