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228" windowWidth="14520" windowHeight="9408"/>
  </bookViews>
  <sheets>
    <sheet name="огнетушители и тд" sheetId="5" r:id="rId1"/>
    <sheet name="Лист2" sheetId="8" r:id="rId2"/>
    <sheet name="Лист1" sheetId="9" r:id="rId3"/>
  </sheets>
  <calcPr calcId="125725"/>
</workbook>
</file>

<file path=xl/calcChain.xml><?xml version="1.0" encoding="utf-8"?>
<calcChain xmlns="http://schemas.openxmlformats.org/spreadsheetml/2006/main">
  <c r="M8" i="5"/>
  <c r="M7"/>
  <c r="M6"/>
  <c r="J7"/>
  <c r="K7" s="1"/>
  <c r="L7" s="1"/>
  <c r="J6"/>
  <c r="K6" s="1"/>
  <c r="L6" s="1"/>
</calcChain>
</file>

<file path=xl/sharedStrings.xml><?xml version="1.0" encoding="utf-8"?>
<sst xmlns="http://schemas.openxmlformats.org/spreadsheetml/2006/main" count="22" uniqueCount="21">
  <si>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</si>
  <si>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</si>
  <si>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</si>
  <si>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</si>
  <si>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</si>
  <si>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</si>
  <si>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</si>
  <si>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</si>
  <si>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</si>
  <si>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Наименование мероприятия</t>
  </si>
  <si>
    <t>шт</t>
  </si>
  <si>
    <t>В результате проведенного расчета Н(М)ЦК, ЦКЕП контракта составила, руб.: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</si>
  <si>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</si>
  <si>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</si>
  <si>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Начальник ОАО Г.Ф.Гатаева</t>
  </si>
  <si>
    <t>Обоснование начальной (максимальной) цены контракта на техническое освидетельствование огнетушителей и перекатку пожарных рукавов на 2026 г.</t>
  </si>
  <si>
    <t>перекатка пожарного рукава 51 мм</t>
  </si>
  <si>
    <t>техническое освидетельствование огнетушителя</t>
  </si>
  <si>
    <t>вх. №5372/16, 5375/16 от 20.04.2026</t>
  </si>
  <si>
    <t>вх. №5373/16, 5376/16 от 20.04.2026</t>
  </si>
  <si>
    <t>вх. №5374/16, 5377/16 от 20.04.2026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</si>
</sst>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1" xfId="0" applyFont="1" applyFill="1" applyBorder="1" applyAlignment="1"/>
    <xf numFmtId="0" fontId="7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2" fontId="6" fillId="0" borderId="0" xfId="0" applyNumberFormat="1" applyFont="1" applyFill="1"/>
    <xf numFmtId="0" fontId="7" fillId="0" borderId="0" xfId="0" applyFont="1" applyFill="1" applyBorder="1" applyAlignment="1">
      <alignment vertical="center"/>
    </xf>
    <xf numFmtId="4" fontId="7" fillId="0" borderId="0" xfId="0" applyNumberFormat="1" applyFont="1" applyFill="1"/>
    <xf numFmtId="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top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</xdr:colOff>
      <xdr:row>3</xdr:row>
      <xdr:rowOff>952500</xdr:rowOff>
    </xdr:from>
    <xdr:to>
      <xdr:col>10</xdr:col>
      <xdr:colOff>0</xdr:colOff>
      <xdr:row>3</xdr:row>
      <xdr:rowOff>1303020</xdr:rowOff>
    </xdr:to>
    <xdr:pic>
      <xdr:nvPicPr>
        <xdr:cNvPr id="64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0640" y="2110740"/>
          <a:ext cx="104394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312420</xdr:colOff>
      <xdr:row>3</xdr:row>
      <xdr:rowOff>1242060</xdr:rowOff>
    </xdr:from>
    <xdr:to>
      <xdr:col>10</xdr:col>
      <xdr:colOff>472440</xdr:colOff>
      <xdr:row>3</xdr:row>
      <xdr:rowOff>1470660</xdr:rowOff>
    </xdr:to>
    <xdr:pic>
      <xdr:nvPicPr>
        <xdr:cNvPr id="640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0" y="2400300"/>
          <a:ext cx="16002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22860</xdr:colOff>
      <xdr:row>3</xdr:row>
      <xdr:rowOff>952500</xdr:rowOff>
    </xdr:from>
    <xdr:to>
      <xdr:col>10</xdr:col>
      <xdr:colOff>0</xdr:colOff>
      <xdr:row>3</xdr:row>
      <xdr:rowOff>1303020</xdr:rowOff>
    </xdr:to>
    <xdr:pic>
      <xdr:nvPicPr>
        <xdr:cNvPr id="64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0640" y="2110740"/>
          <a:ext cx="104394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312420</xdr:colOff>
      <xdr:row>3</xdr:row>
      <xdr:rowOff>1242060</xdr:rowOff>
    </xdr:from>
    <xdr:to>
      <xdr:col>10</xdr:col>
      <xdr:colOff>472440</xdr:colOff>
      <xdr:row>3</xdr:row>
      <xdr:rowOff>1470660</xdr:rowOff>
    </xdr:to>
    <xdr:pic>
      <xdr:nvPicPr>
        <xdr:cNvPr id="64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0" y="2400300"/>
          <a:ext cx="16002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22860</xdr:colOff>
      <xdr:row>3</xdr:row>
      <xdr:rowOff>952500</xdr:rowOff>
    </xdr:from>
    <xdr:to>
      <xdr:col>12</xdr:col>
      <xdr:colOff>0</xdr:colOff>
      <xdr:row>3</xdr:row>
      <xdr:rowOff>1303020</xdr:rowOff>
    </xdr:to>
    <xdr:pic>
      <xdr:nvPicPr>
        <xdr:cNvPr id="64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56620" y="2110740"/>
          <a:ext cx="96012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22860</xdr:colOff>
      <xdr:row>3</xdr:row>
      <xdr:rowOff>922020</xdr:rowOff>
    </xdr:from>
    <xdr:to>
      <xdr:col>10</xdr:col>
      <xdr:colOff>1051560</xdr:colOff>
      <xdr:row>3</xdr:row>
      <xdr:rowOff>1363980</xdr:rowOff>
    </xdr:to>
    <xdr:pic>
      <xdr:nvPicPr>
        <xdr:cNvPr id="64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997440" y="2080260"/>
          <a:ext cx="10287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B12"/>
  <sheetViews>
    <sheetView tabSelected="1" zoomScale="131" zoomScaleNormal="131" workbookViewId="0">
      <selection activeCell="M7" sqref="M7"/>
    </sheetView>
  </sheetViews>
  <sheetFormatPr defaultColWidth="9.109375" defaultRowHeight="13.2"/>
  <cols>
    <col min="1" max="1" width="3.109375" style="4" customWidth="1"/>
    <col min="2" max="2" width="30" style="4" customWidth="1"/>
    <col min="3" max="3" width="5.88671875" style="5" customWidth="1"/>
    <col min="4" max="4" width="6.88671875" style="5" customWidth="1"/>
    <col min="5" max="5" width="16.88671875" style="5" customWidth="1"/>
    <col min="6" max="7" width="14.6640625" style="5" customWidth="1"/>
    <col min="8" max="8" width="19.6640625" style="5" hidden="1" customWidth="1"/>
    <col min="9" max="9" width="18.109375" style="5" hidden="1" customWidth="1"/>
    <col min="10" max="10" width="15.5546875" style="4" customWidth="1"/>
    <col min="11" max="11" width="15.44140625" style="4" customWidth="1"/>
    <col min="12" max="12" width="14.33203125" style="4" customWidth="1"/>
    <col min="13" max="13" width="13.88671875" style="4" customWidth="1"/>
    <col min="14" max="14" width="21.88671875" style="4" customWidth="1"/>
    <col min="15" max="16384" width="9.109375" style="4"/>
  </cols>
  <sheetData>
    <row r="2" spans="1:28" ht="39" customHeight="1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39" customHeight="1">
      <c r="A3" s="19" t="s">
        <v>0</v>
      </c>
      <c r="B3" s="19" t="s">
        <v>9</v>
      </c>
      <c r="C3" s="19" t="s">
        <v>1</v>
      </c>
      <c r="D3" s="19" t="s">
        <v>2</v>
      </c>
      <c r="E3" s="19" t="s">
        <v>8</v>
      </c>
      <c r="F3" s="19"/>
      <c r="G3" s="19"/>
      <c r="H3" s="19"/>
      <c r="I3" s="19"/>
      <c r="J3" s="22" t="s">
        <v>7</v>
      </c>
      <c r="K3" s="22"/>
      <c r="L3" s="22"/>
      <c r="M3" s="8"/>
    </row>
    <row r="4" spans="1:28" ht="124.2" customHeight="1">
      <c r="A4" s="19"/>
      <c r="B4" s="19"/>
      <c r="C4" s="19"/>
      <c r="D4" s="19"/>
      <c r="E4" s="15" t="s">
        <v>18</v>
      </c>
      <c r="F4" s="15" t="s">
        <v>19</v>
      </c>
      <c r="G4" s="15" t="s">
        <v>20</v>
      </c>
      <c r="H4" s="15"/>
      <c r="I4" s="15"/>
      <c r="J4" s="1" t="s">
        <v>5</v>
      </c>
      <c r="K4" s="1" t="s">
        <v>3</v>
      </c>
      <c r="L4" s="1" t="s">
        <v>4</v>
      </c>
      <c r="M4" s="9" t="s">
        <v>6</v>
      </c>
    </row>
    <row r="5" spans="1:28" s="10" customFormat="1" ht="15" customHeight="1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28" s="10" customFormat="1" ht="29.25" customHeight="1">
      <c r="A6" s="25">
        <v>1</v>
      </c>
      <c r="B6" s="26" t="s">
        <v>16</v>
      </c>
      <c r="C6" s="2" t="s">
        <v>10</v>
      </c>
      <c r="D6" s="3">
        <v>3</v>
      </c>
      <c r="E6" s="14">
        <v>960</v>
      </c>
      <c r="F6" s="14">
        <v>260</v>
      </c>
      <c r="G6" s="14">
        <v>350</v>
      </c>
      <c r="H6" s="14"/>
      <c r="I6" s="14"/>
      <c r="J6" s="3">
        <f t="shared" ref="J6:J7" si="0">ROUND(AVERAGE(E6:I6),2)</f>
        <v>523.33000000000004</v>
      </c>
      <c r="K6" s="3">
        <f t="shared" ref="K6:K7" si="1">SQRT(((SUM((POWER(E6-J6,2)),(POWER(F6-J6,2)),(POWER(G6-J6,2)),(POWER(H6-J6,2)),(POWER(I6-J6,2)))/(COLUMNS(E6:I6)-1))))</f>
        <v>457.66124057538457</v>
      </c>
      <c r="L6" s="3">
        <f t="shared" ref="L6:L7" si="2">(K6/J6)*100</f>
        <v>87.451749484146617</v>
      </c>
      <c r="M6" s="14">
        <f>J6*D6</f>
        <v>1569.9900000000002</v>
      </c>
    </row>
    <row r="7" spans="1:28" s="10" customFormat="1" ht="29.25" customHeight="1">
      <c r="A7" s="25">
        <v>2</v>
      </c>
      <c r="B7" s="26" t="s">
        <v>17</v>
      </c>
      <c r="C7" s="2" t="s">
        <v>10</v>
      </c>
      <c r="D7" s="3">
        <v>6</v>
      </c>
      <c r="E7" s="14">
        <v>360</v>
      </c>
      <c r="F7" s="14">
        <v>425</v>
      </c>
      <c r="G7" s="14">
        <v>800</v>
      </c>
      <c r="H7" s="14"/>
      <c r="I7" s="14"/>
      <c r="J7" s="3">
        <f t="shared" si="0"/>
        <v>528.33000000000004</v>
      </c>
      <c r="K7" s="3">
        <f t="shared" si="1"/>
        <v>409.59792617272859</v>
      </c>
      <c r="L7" s="3">
        <f t="shared" si="2"/>
        <v>77.526910486387024</v>
      </c>
      <c r="M7" s="14">
        <f>G7*D7</f>
        <v>4800</v>
      </c>
    </row>
    <row r="8" spans="1:28">
      <c r="A8" s="20" t="s">
        <v>11</v>
      </c>
      <c r="B8" s="20"/>
      <c r="C8" s="20"/>
      <c r="D8" s="20"/>
      <c r="E8" s="20"/>
      <c r="F8" s="20"/>
      <c r="G8" s="20"/>
      <c r="H8" s="20"/>
      <c r="I8" s="20"/>
      <c r="M8" s="11">
        <f>ROUND(SUM(M6:M7),0)</f>
        <v>6370</v>
      </c>
    </row>
    <row r="9" spans="1:28">
      <c r="A9" s="20"/>
      <c r="B9" s="20"/>
      <c r="C9" s="20"/>
      <c r="D9" s="20"/>
      <c r="E9" s="20"/>
      <c r="F9" s="20"/>
      <c r="G9" s="20"/>
      <c r="H9" s="20"/>
      <c r="I9" s="20"/>
      <c r="J9" s="12"/>
      <c r="K9" s="12"/>
      <c r="L9" s="12"/>
      <c r="M9" s="13"/>
    </row>
    <row r="10" spans="1:28" s="17" customFormat="1" ht="51.6" customHeight="1">
      <c r="A10" s="21" t="s">
        <v>12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28" s="17" customFormat="1" ht="21" customHeight="1">
      <c r="A11" s="17" t="s">
        <v>13</v>
      </c>
      <c r="C11" s="10"/>
      <c r="D11" s="10"/>
      <c r="E11" s="10"/>
      <c r="F11" s="10"/>
      <c r="G11" s="10"/>
      <c r="H11" s="10"/>
      <c r="I11" s="10"/>
    </row>
    <row r="12" spans="1:28">
      <c r="B12" s="4" t="s">
        <v>14</v>
      </c>
      <c r="E12" s="16">
        <v>46132</v>
      </c>
    </row>
  </sheetData>
  <mergeCells count="11">
    <mergeCell ref="A9:I9"/>
    <mergeCell ref="A10:L10"/>
    <mergeCell ref="A8:I8"/>
    <mergeCell ref="E3:I3"/>
    <mergeCell ref="J3:L3"/>
    <mergeCell ref="A5:M5"/>
    <mergeCell ref="A2:L2"/>
    <mergeCell ref="A3:A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9" scale="75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огнетушители и тд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Gulnara</cp:lastModifiedBy>
  <cp:lastPrinted>2026-02-12T08:24:19Z</cp:lastPrinted>
  <dcterms:created xsi:type="dcterms:W3CDTF">2014-01-15T18:15:09Z</dcterms:created>
  <dcterms:modified xsi:type="dcterms:W3CDTF">2026-04-20T12:34:39Z</dcterms:modified>
</cp:coreProperties>
</file>