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20" yWindow="-120" windowWidth="29040" windowHeight="16440"/>
  </bookViews>
  <sheets>
    <sheet name="НМЦК" sheetId="4" r:id="rId1"/>
  </sheets>
  <definedNames>
    <definedName name="_GoBack" localSheetId="0">НМЦК!#REF!</definedName>
    <definedName name="_xlnm.Print_Area" localSheetId="0">НМЦК!$A$1:$L$13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4"/>
  <c r="L7" s="1"/>
  <c r="M7" s="1"/>
  <c r="J7"/>
  <c r="I7"/>
  <c r="K6"/>
  <c r="L6" s="1"/>
  <c r="J6"/>
  <c r="I6"/>
  <c r="K5"/>
  <c r="L5" s="1"/>
  <c r="J5"/>
  <c r="I5"/>
  <c r="K8"/>
  <c r="L8" s="1"/>
  <c r="M8" s="1"/>
  <c r="J8"/>
  <c r="I8"/>
  <c r="M6" l="1"/>
  <c r="M11" s="1"/>
  <c r="L11"/>
</calcChain>
</file>

<file path=xl/sharedStrings.xml><?xml version="1.0" encoding="utf-8"?>
<sst xmlns="http://schemas.openxmlformats.org/spreadsheetml/2006/main" count="31" uniqueCount="26">
  <si>
    <t>№ п/п</t>
  </si>
  <si>
    <t>Ед. изм.</t>
  </si>
  <si>
    <t>Кол-во</t>
  </si>
  <si>
    <t>Источник 1</t>
  </si>
  <si>
    <t>Источник 2</t>
  </si>
  <si>
    <t>Источник 3</t>
  </si>
  <si>
    <t>Наименование товара, работы, услуги (объекта закупки)</t>
  </si>
  <si>
    <t>Анализ цен за единицу, руб.</t>
  </si>
  <si>
    <t>Среднее значение цены за ед., руб.</t>
  </si>
  <si>
    <t>Минимальное значение цены за ед., руб.</t>
  </si>
  <si>
    <t>Цена за единицу, принятая к размещению, руб.</t>
  </si>
  <si>
    <t>Начальная (максимальная) цена за единицу товара, принятая к размещению, руб.</t>
  </si>
  <si>
    <r>
      <rPr>
        <b/>
        <sz val="11"/>
        <rFont val="Times New Roman"/>
        <family val="1"/>
        <charset val="204"/>
      </rPr>
      <t xml:space="preserve">ОБОСНОВАНИЕ НАЧАЛЬНОЙ (МАКСИМАЛЬНОЙ) ЦЕНЫ КОНТРАКТА
</t>
    </r>
    <r>
      <rPr>
        <sz val="11"/>
        <rFont val="Times New Roman"/>
        <family val="1"/>
        <charset val="204"/>
      </rPr>
      <t xml:space="preserve">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нужд».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
</t>
    </r>
  </si>
  <si>
    <t>шт.</t>
  </si>
  <si>
    <t xml:space="preserve">Набор диэлектрических отверток НИО-4408 (8 шт.) серии ПРОФИ </t>
  </si>
  <si>
    <t>Извещатель пожарный дымовой взрывозащищенный 212-18 (ИД-2 ИБ))</t>
  </si>
  <si>
    <t>Аккумуляторная батарея Модель:  SF 1207 (или эквивалент)</t>
  </si>
  <si>
    <t>Аккумуляторная батарея  Модель:  GS 1.2-12 (или эквивалент)</t>
  </si>
  <si>
    <t>27.20.23.190</t>
  </si>
  <si>
    <t>26.30.50.121</t>
  </si>
  <si>
    <t>25.73.30.233</t>
  </si>
  <si>
    <t>ОКПД2</t>
  </si>
  <si>
    <t>ПФХД</t>
  </si>
  <si>
    <t>Коммерческое предложение № 383 от 29.05.2026</t>
  </si>
  <si>
    <t>Коммерческое предложение № б/н от 04.06.2026</t>
  </si>
  <si>
    <t>Коммерческое предложение № 174 от 05.06.2026</t>
  </si>
</sst>
</file>

<file path=xl/styles.xml><?xml version="1.0" encoding="utf-8"?>
<styleSheet xmlns="http://schemas.openxmlformats.org/spreadsheetml/2006/main">
  <fonts count="4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"/>
  <sheetViews>
    <sheetView tabSelected="1" zoomScale="80" zoomScaleNormal="80" workbookViewId="0">
      <selection activeCell="H6" sqref="H6"/>
    </sheetView>
  </sheetViews>
  <sheetFormatPr defaultColWidth="18.5703125" defaultRowHeight="15"/>
  <cols>
    <col min="1" max="1" width="6.140625" style="2" customWidth="1"/>
    <col min="2" max="2" width="28.5703125" style="1" customWidth="1"/>
    <col min="3" max="3" width="12.7109375" style="1" customWidth="1"/>
    <col min="4" max="4" width="8.42578125" style="2" customWidth="1"/>
    <col min="5" max="5" width="9.140625" style="2" customWidth="1"/>
    <col min="6" max="6" width="22" style="2" customWidth="1"/>
    <col min="7" max="7" width="20.42578125" style="2" customWidth="1"/>
    <col min="8" max="8" width="22.42578125" style="2" customWidth="1"/>
    <col min="9" max="12" width="19.7109375" style="2" customWidth="1"/>
    <col min="13" max="16384" width="18.5703125" style="2"/>
  </cols>
  <sheetData>
    <row r="1" spans="1:14" ht="84" customHeight="1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4" s="3" customFormat="1" ht="30" customHeight="1">
      <c r="A2" s="31" t="s">
        <v>0</v>
      </c>
      <c r="B2" s="31" t="s">
        <v>6</v>
      </c>
      <c r="C2" s="24" t="s">
        <v>21</v>
      </c>
      <c r="D2" s="31" t="s">
        <v>1</v>
      </c>
      <c r="E2" s="31" t="s">
        <v>2</v>
      </c>
      <c r="F2" s="32" t="s">
        <v>7</v>
      </c>
      <c r="G2" s="32"/>
      <c r="H2" s="32"/>
      <c r="I2" s="24" t="s">
        <v>9</v>
      </c>
      <c r="J2" s="36" t="s">
        <v>8</v>
      </c>
      <c r="K2" s="33" t="s">
        <v>10</v>
      </c>
      <c r="L2" s="24" t="s">
        <v>11</v>
      </c>
      <c r="M2" s="21"/>
      <c r="N2" s="21" t="s">
        <v>22</v>
      </c>
    </row>
    <row r="3" spans="1:14" s="3" customFormat="1" ht="30" customHeight="1">
      <c r="A3" s="31"/>
      <c r="B3" s="31"/>
      <c r="C3" s="25"/>
      <c r="D3" s="31"/>
      <c r="E3" s="31"/>
      <c r="F3" s="6" t="s">
        <v>3</v>
      </c>
      <c r="G3" s="6" t="s">
        <v>4</v>
      </c>
      <c r="H3" s="6" t="s">
        <v>5</v>
      </c>
      <c r="I3" s="25"/>
      <c r="J3" s="36"/>
      <c r="K3" s="34"/>
      <c r="L3" s="25"/>
      <c r="M3" s="22"/>
      <c r="N3" s="22"/>
    </row>
    <row r="4" spans="1:14" s="3" customFormat="1" ht="57.75" customHeight="1">
      <c r="A4" s="24"/>
      <c r="B4" s="24"/>
      <c r="C4" s="26"/>
      <c r="D4" s="24"/>
      <c r="E4" s="24"/>
      <c r="F4" s="20" t="s">
        <v>23</v>
      </c>
      <c r="G4" s="20" t="s">
        <v>24</v>
      </c>
      <c r="H4" s="20" t="s">
        <v>25</v>
      </c>
      <c r="I4" s="26"/>
      <c r="J4" s="33"/>
      <c r="K4" s="35"/>
      <c r="L4" s="26"/>
      <c r="M4" s="23"/>
      <c r="N4" s="23"/>
    </row>
    <row r="5" spans="1:14" s="3" customFormat="1" ht="75" customHeight="1">
      <c r="A5" s="14">
        <v>1</v>
      </c>
      <c r="B5" s="15" t="s">
        <v>16</v>
      </c>
      <c r="C5" s="18" t="s">
        <v>18</v>
      </c>
      <c r="D5" s="16" t="s">
        <v>13</v>
      </c>
      <c r="E5" s="16">
        <v>1</v>
      </c>
      <c r="F5" s="13">
        <v>1002</v>
      </c>
      <c r="G5" s="13">
        <v>829</v>
      </c>
      <c r="H5" s="13">
        <v>900</v>
      </c>
      <c r="I5" s="10">
        <f t="shared" ref="I5:I7" si="0">MIN(F5:H5)</f>
        <v>829</v>
      </c>
      <c r="J5" s="10">
        <f t="shared" ref="J5:J7" si="1">AVERAGE(F5:H5)</f>
        <v>910.33333333333337</v>
      </c>
      <c r="K5" s="10">
        <f t="shared" ref="K5:K7" si="2">MIN(F5:H5)</f>
        <v>829</v>
      </c>
      <c r="L5" s="5">
        <f t="shared" ref="L5:L7" si="3">K5*E5</f>
        <v>829</v>
      </c>
      <c r="M5" s="18"/>
      <c r="N5" s="18"/>
    </row>
    <row r="6" spans="1:14" s="3" customFormat="1" ht="55.5" customHeight="1">
      <c r="A6" s="14">
        <v>2</v>
      </c>
      <c r="B6" s="15" t="s">
        <v>17</v>
      </c>
      <c r="C6" s="18" t="s">
        <v>18</v>
      </c>
      <c r="D6" s="16" t="s">
        <v>13</v>
      </c>
      <c r="E6" s="16">
        <v>1</v>
      </c>
      <c r="F6" s="13">
        <v>600</v>
      </c>
      <c r="G6" s="13">
        <v>596</v>
      </c>
      <c r="H6" s="13">
        <v>600</v>
      </c>
      <c r="I6" s="10">
        <f t="shared" si="0"/>
        <v>596</v>
      </c>
      <c r="J6" s="10">
        <f t="shared" si="1"/>
        <v>598.66666666666663</v>
      </c>
      <c r="K6" s="10">
        <f t="shared" si="2"/>
        <v>596</v>
      </c>
      <c r="L6" s="5">
        <f t="shared" si="3"/>
        <v>596</v>
      </c>
      <c r="M6" s="19">
        <f>L6+L5</f>
        <v>1425</v>
      </c>
      <c r="N6" s="18">
        <v>2600</v>
      </c>
    </row>
    <row r="7" spans="1:14" s="3" customFormat="1" ht="66.75" customHeight="1">
      <c r="A7" s="14">
        <v>3</v>
      </c>
      <c r="B7" s="15" t="s">
        <v>15</v>
      </c>
      <c r="C7" s="18" t="s">
        <v>19</v>
      </c>
      <c r="D7" s="16" t="s">
        <v>13</v>
      </c>
      <c r="E7" s="16">
        <v>2</v>
      </c>
      <c r="F7" s="13">
        <v>4835</v>
      </c>
      <c r="G7" s="13">
        <v>3460</v>
      </c>
      <c r="H7" s="13">
        <v>3550</v>
      </c>
      <c r="I7" s="10">
        <f t="shared" si="0"/>
        <v>3460</v>
      </c>
      <c r="J7" s="10">
        <f t="shared" si="1"/>
        <v>3948.3333333333335</v>
      </c>
      <c r="K7" s="10">
        <f t="shared" si="2"/>
        <v>3460</v>
      </c>
      <c r="L7" s="5">
        <f t="shared" si="3"/>
        <v>6920</v>
      </c>
      <c r="M7" s="19">
        <f>L7</f>
        <v>6920</v>
      </c>
      <c r="N7" s="18">
        <v>7500</v>
      </c>
    </row>
    <row r="8" spans="1:14" s="3" customFormat="1" ht="88.5" customHeight="1">
      <c r="A8" s="4">
        <v>4</v>
      </c>
      <c r="B8" s="11" t="s">
        <v>14</v>
      </c>
      <c r="C8" s="18" t="s">
        <v>20</v>
      </c>
      <c r="D8" s="16" t="s">
        <v>13</v>
      </c>
      <c r="E8" s="13">
        <v>1</v>
      </c>
      <c r="F8" s="12">
        <v>3135</v>
      </c>
      <c r="G8" s="5">
        <v>1530</v>
      </c>
      <c r="H8" s="10">
        <v>1600</v>
      </c>
      <c r="I8" s="10">
        <f>MIN(F8:H8)</f>
        <v>1530</v>
      </c>
      <c r="J8" s="10">
        <f>AVERAGE(F8:H8)</f>
        <v>2088.3333333333335</v>
      </c>
      <c r="K8" s="10">
        <f>MIN(F8:H8)</f>
        <v>1530</v>
      </c>
      <c r="L8" s="5">
        <f>K8*E8</f>
        <v>1530</v>
      </c>
      <c r="M8" s="19">
        <f>L8</f>
        <v>1530</v>
      </c>
      <c r="N8" s="18">
        <v>2000</v>
      </c>
    </row>
    <row r="9" spans="1:14" s="3" customFormat="1" ht="19.5" hidden="1" customHeight="1">
      <c r="A9" s="4">
        <v>2</v>
      </c>
      <c r="B9" s="11"/>
      <c r="C9" s="11"/>
      <c r="D9" s="13"/>
      <c r="E9" s="13"/>
      <c r="F9" s="5"/>
      <c r="G9" s="10"/>
      <c r="H9" s="12"/>
      <c r="I9" s="10"/>
      <c r="J9" s="10"/>
      <c r="K9" s="10"/>
      <c r="L9" s="5"/>
    </row>
    <row r="10" spans="1:14" s="3" customFormat="1" ht="19.5" hidden="1" customHeight="1">
      <c r="A10" s="4">
        <v>3</v>
      </c>
      <c r="B10" s="11"/>
      <c r="C10" s="11"/>
      <c r="D10" s="13"/>
      <c r="E10" s="13"/>
      <c r="F10" s="5"/>
      <c r="G10" s="10"/>
      <c r="H10" s="12"/>
      <c r="I10" s="10"/>
      <c r="J10" s="10"/>
      <c r="K10" s="10"/>
      <c r="L10" s="5"/>
    </row>
    <row r="11" spans="1:14" s="3" customFormat="1" ht="28.5" customHeight="1">
      <c r="A11" s="27" t="s">
        <v>11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9">
        <f>SUM(L5:L10)</f>
        <v>9875</v>
      </c>
      <c r="M11" s="17">
        <f>SUM(M6:M10)</f>
        <v>9875</v>
      </c>
    </row>
    <row r="12" spans="1:14">
      <c r="A12" s="7"/>
      <c r="B12" s="8"/>
      <c r="C12" s="8"/>
      <c r="D12" s="7"/>
      <c r="E12" s="7"/>
      <c r="F12" s="7"/>
      <c r="G12" s="7"/>
      <c r="H12" s="7"/>
      <c r="I12" s="7"/>
      <c r="J12" s="7"/>
      <c r="K12" s="7"/>
      <c r="L12" s="7"/>
    </row>
    <row r="13" spans="1:14">
      <c r="A13" s="7"/>
      <c r="B13" s="8"/>
      <c r="C13" s="8"/>
      <c r="D13" s="7"/>
      <c r="E13" s="7"/>
      <c r="F13" s="7"/>
      <c r="G13" s="7"/>
      <c r="H13" s="7"/>
      <c r="I13" s="7"/>
      <c r="J13" s="7"/>
      <c r="K13" s="7"/>
      <c r="L13" s="7"/>
    </row>
  </sheetData>
  <mergeCells count="14">
    <mergeCell ref="N2:N4"/>
    <mergeCell ref="M2:M4"/>
    <mergeCell ref="C2:C4"/>
    <mergeCell ref="A11:K11"/>
    <mergeCell ref="A1:L1"/>
    <mergeCell ref="A2:A4"/>
    <mergeCell ref="B2:B4"/>
    <mergeCell ref="D2:D4"/>
    <mergeCell ref="F2:H2"/>
    <mergeCell ref="K2:K4"/>
    <mergeCell ref="J2:J4"/>
    <mergeCell ref="E2:E4"/>
    <mergeCell ref="L2:L4"/>
    <mergeCell ref="I2:I4"/>
  </mergeCells>
  <phoneticPr fontId="3" type="noConversion"/>
  <printOptions horizontalCentered="1"/>
  <pageMargins left="0.39370078740157483" right="0" top="0.98425196850393704" bottom="0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my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OYKozlova</dc:creator>
  <cp:lastModifiedBy>zakupki</cp:lastModifiedBy>
  <cp:lastPrinted>2026-06-08T10:47:56Z</cp:lastPrinted>
  <dcterms:created xsi:type="dcterms:W3CDTF">2014-02-17T12:37:32Z</dcterms:created>
  <dcterms:modified xsi:type="dcterms:W3CDTF">2026-06-15T06:50:27Z</dcterms:modified>
</cp:coreProperties>
</file>