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285" activeTab="1"/>
  </bookViews>
  <sheets>
    <sheet name="Лист3" sheetId="3" r:id="rId1"/>
    <sheet name="Лист1" sheetId="4" r:id="rId2"/>
  </sheets>
  <definedNames>
    <definedName name="_xlnm.Print_Area" localSheetId="0">Лист3!$A$1:$AU$46</definedName>
  </definedNames>
  <calcPr calcId="144525" refMode="R1C1"/>
</workbook>
</file>

<file path=xl/calcChain.xml><?xml version="1.0" encoding="utf-8"?>
<calcChain xmlns="http://schemas.openxmlformats.org/spreadsheetml/2006/main">
  <c r="H10" i="4" l="1"/>
  <c r="H11" i="4"/>
  <c r="H12" i="4"/>
  <c r="H13" i="4"/>
  <c r="H14" i="4"/>
  <c r="H15" i="4"/>
  <c r="H16" i="4"/>
  <c r="H17" i="4"/>
  <c r="H18" i="4"/>
  <c r="H19" i="4"/>
  <c r="H20" i="4"/>
  <c r="H21" i="4"/>
  <c r="H22" i="4"/>
  <c r="H9" i="4"/>
  <c r="J10" i="4" l="1"/>
  <c r="J11" i="4"/>
  <c r="J12" i="4"/>
  <c r="J13" i="4"/>
  <c r="J14" i="4"/>
  <c r="J15" i="4"/>
  <c r="J16" i="4"/>
  <c r="J17" i="4"/>
  <c r="J18" i="4"/>
  <c r="J19" i="4"/>
  <c r="J20" i="4"/>
  <c r="J21" i="4"/>
  <c r="J22" i="4"/>
  <c r="J9" i="4"/>
  <c r="F14" i="4"/>
  <c r="F22" i="4" l="1"/>
  <c r="F21" i="4"/>
  <c r="F20" i="4"/>
  <c r="F19" i="4"/>
  <c r="F18" i="4"/>
  <c r="F17" i="4"/>
  <c r="F16" i="4"/>
  <c r="F15" i="4"/>
  <c r="F9" i="4"/>
  <c r="A30" i="4"/>
  <c r="J23" i="4"/>
  <c r="F10" i="4"/>
  <c r="F11" i="4"/>
  <c r="F12" i="4"/>
  <c r="F13" i="4"/>
  <c r="F23" i="4" l="1"/>
  <c r="H23" i="4"/>
  <c r="N16" i="3"/>
  <c r="AI41" i="3"/>
  <c r="U41" i="3"/>
  <c r="AN12" i="3" l="1"/>
  <c r="U14" i="3" l="1"/>
  <c r="AI14" i="3" s="1"/>
  <c r="U13" i="3"/>
  <c r="AI13" i="3" s="1"/>
  <c r="U12" i="3"/>
  <c r="AI12" i="3" s="1"/>
  <c r="A45" i="3"/>
  <c r="AI16" i="3" l="1"/>
  <c r="U16" i="3"/>
  <c r="E16" i="3"/>
  <c r="E41" i="3" s="1"/>
</calcChain>
</file>

<file path=xl/sharedStrings.xml><?xml version="1.0" encoding="utf-8"?>
<sst xmlns="http://schemas.openxmlformats.org/spreadsheetml/2006/main" count="96" uniqueCount="65">
  <si>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</si>
  <si>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</si>
  <si>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</si>
  <si>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</si>
  <si>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</si>
  <si>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</si>
  <si>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</si>
  <si>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</si>
  <si>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</si>
  <si>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</si>
  <si>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</si>
  <si>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</si>
  <si>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</si>
  <si>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</si>
  <si>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</si>
  <si>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(тн..)</t>
  </si>
  <si>
    <t>ООО</t>
  </si>
  <si>
    <t>АО</t>
  </si>
  <si>
    <t>"Росинструмент"</t>
  </si>
  <si>
    <t>Начальник ЭМО ОКСиР</t>
  </si>
  <si>
    <t>П.В. Вагин</t>
  </si>
  <si>
    <t xml:space="preserve">Для расчета (определения) цены договора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договора.
</t>
  </si>
  <si>
    <t>б/н</t>
  </si>
  <si>
    <t>подполковник внутренней службы</t>
  </si>
  <si>
    <t>"МегаПром"</t>
  </si>
  <si>
    <t>ООО "Аверс Техно"</t>
  </si>
  <si>
    <t>Счт-014826</t>
  </si>
  <si>
    <t>Итого</t>
  </si>
  <si>
    <t>В результате исследования рынка,  цена договора установлена по минимальной цене коммерческого предложения №1 и составляет: 53 040,30 рублей</t>
  </si>
  <si>
    <t>Расчет и обоснование цены договора, заключаемого с единственным поставщиком (подрядчиком, исполнителем) на поставку товарно-материальных ценностей</t>
  </si>
  <si>
    <t>Количество</t>
  </si>
  <si>
    <t>Наименование</t>
  </si>
  <si>
    <t>Ед. изм.</t>
  </si>
  <si>
    <t>Цена за ед., руб.</t>
  </si>
  <si>
    <t>Стоимость, руб.</t>
  </si>
  <si>
    <t>Расчет  цены 
контракта: ЦКрын= V/n*∑ni=1* Цi, где 
V- количество (объем)
 закупаемого товара;
n-  количество значений, используемых в расчете;
i – номер источника ценовой информации
Цi- цена единицы товара</t>
  </si>
  <si>
    <t>Коммерческое предложение № 1</t>
  </si>
  <si>
    <t>Коммерческое предложение № 2</t>
  </si>
  <si>
    <t>Коммерческое предложение № 3</t>
  </si>
  <si>
    <t>Итого:</t>
  </si>
  <si>
    <t>-</t>
  </si>
  <si>
    <t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</t>
  </si>
  <si>
    <t>шт</t>
  </si>
  <si>
    <t>упак</t>
  </si>
  <si>
    <t>Кирпич рядовой полнотелый М100 250х120х65</t>
  </si>
  <si>
    <t>Кран шаровый фланцевый "LF" Ду 40/32 Н/П Ру 40</t>
  </si>
  <si>
    <t>Швеллер 10</t>
  </si>
  <si>
    <t>Решетка колосниковая промышленная РУ-П 2А неокрашенная</t>
  </si>
  <si>
    <t>Задвижка 30 с41DN 16 210 мм</t>
  </si>
  <si>
    <t>Вентилятор радиальный ВЦ-14-46-2,0-РВ-1,5/3000/220-380-Пр0-у2</t>
  </si>
  <si>
    <t>Уголок 75*6</t>
  </si>
  <si>
    <t>Старший инженер ГОЭР ОКСиР</t>
  </si>
  <si>
    <t>старший лейтенант внутренней службы_____________________________________________ Д.Е. Жук</t>
  </si>
  <si>
    <r>
      <rPr>
        <sz val="11"/>
        <rFont val="Times New Roman"/>
        <family val="1"/>
        <charset val="204"/>
      </rPr>
      <t>ООО "Арес Групп"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исх б/н б/д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вх. № 365 от 13.08.2026</t>
    </r>
  </si>
  <si>
    <r>
      <t xml:space="preserve">ООО "БЭСТСТРОЙ"
исх б/н б/д
</t>
    </r>
    <r>
      <rPr>
        <sz val="11"/>
        <rFont val="Times New Roman"/>
        <family val="1"/>
        <charset val="204"/>
      </rPr>
      <t>вх. № 364 от 13.08.2026</t>
    </r>
  </si>
  <si>
    <t>Лист г/к 4*1500*2000</t>
  </si>
  <si>
    <t>Лист г/к 12*1500*6000</t>
  </si>
  <si>
    <t>В результате исследования рынка,  цена контракта установлена по минимальной цене коммерческого предложения №3 и составляет: 589305,55 рублей</t>
  </si>
  <si>
    <t>Расчет и обоснование цены контракта, заключаемого с единственным поставщиком (подрядчиком, исполнителем) на поставку материалов для ремонта котельного оборудования</t>
  </si>
  <si>
    <t xml:space="preserve">Манометр 100мм 1,0 Мпа М20*1,5 </t>
  </si>
  <si>
    <t>Термометр биметаллический БТ-1-63, 0-120С, L=40</t>
  </si>
  <si>
    <t>Электроды марки ОК-46 d.-3,0мм*350мм, 4.0кг//ESAB либо эквивалент</t>
  </si>
  <si>
    <t>Кран шаровый 2" в/в рычаг Ру-25</t>
  </si>
  <si>
    <t>Электроды марки ОК-46 d.-4,0мм*350мм, 4,0кг //ESAB либо эквивалент</t>
  </si>
  <si>
    <r>
      <t xml:space="preserve">ООО "БВБ-Альянс"
</t>
    </r>
    <r>
      <rPr>
        <sz val="11"/>
        <rFont val="Times New Roman"/>
        <family val="1"/>
        <charset val="204"/>
      </rPr>
      <t>исх № Бэн-220652 от 27.07.2026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вх. № 363 от 13.08.2026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</si>
</sst>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0&quot;р.&quot;"/>
    <numFmt numFmtId="165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0" fillId="0" borderId="0" xfId="0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0" fontId="13" fillId="2" borderId="0" xfId="0" applyFont="1" applyFill="1" applyBorder="1" applyAlignment="1">
      <alignment horizontal="left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Fill="1" applyAlignment="1"/>
    <xf numFmtId="0" fontId="19" fillId="0" borderId="0" xfId="0" applyFont="1" applyFill="1"/>
    <xf numFmtId="0" fontId="19" fillId="0" borderId="0" xfId="0" applyFont="1"/>
    <xf numFmtId="0" fontId="20" fillId="0" borderId="0" xfId="0" applyFont="1"/>
    <xf numFmtId="1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4" fillId="0" borderId="9" xfId="0" applyFont="1" applyBorder="1" applyAlignment="1">
      <alignment vertical="center" textRotation="90" wrapText="1"/>
    </xf>
    <xf numFmtId="0" fontId="4" fillId="0" borderId="11" xfId="0" applyFont="1" applyBorder="1" applyAlignment="1">
      <alignment vertical="center" textRotation="90" wrapText="1"/>
    </xf>
    <xf numFmtId="0" fontId="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/>
    </xf>
    <xf numFmtId="14" fontId="18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3" fillId="2" borderId="5" xfId="0" applyFont="1" applyFill="1" applyBorder="1" applyAlignment="1">
      <alignment horizontal="center"/>
    </xf>
    <xf numFmtId="14" fontId="1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textRotation="90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14" fontId="18" fillId="2" borderId="0" xfId="0" applyNumberFormat="1" applyFont="1" applyFill="1" applyBorder="1" applyAlignment="1">
      <alignment horizontal="center" vertical="center"/>
    </xf>
    <xf numFmtId="14" fontId="18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43" fontId="1" fillId="0" borderId="19" xfId="1" applyFont="1" applyBorder="1" applyAlignment="1">
      <alignment vertical="center"/>
    </xf>
    <xf numFmtId="0" fontId="1" fillId="0" borderId="19" xfId="0" applyNumberFormat="1" applyFont="1" applyBorder="1" applyAlignment="1">
      <alignment horizontal="center" vertical="center"/>
    </xf>
    <xf numFmtId="43" fontId="1" fillId="0" borderId="19" xfId="1" applyNumberFormat="1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2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/>
    </xf>
    <xf numFmtId="43" fontId="22" fillId="0" borderId="19" xfId="1" applyNumberFormat="1" applyFont="1" applyBorder="1" applyAlignment="1">
      <alignment horizontal="center" vertical="center"/>
    </xf>
    <xf numFmtId="43" fontId="22" fillId="0" borderId="19" xfId="1" applyFont="1" applyBorder="1" applyAlignment="1">
      <alignment horizontal="center" vertical="center"/>
    </xf>
    <xf numFmtId="14" fontId="1" fillId="0" borderId="0" xfId="0" applyNumberFormat="1" applyFont="1" applyAlignment="1">
      <alignment horizontal="left"/>
    </xf>
    <xf numFmtId="43" fontId="1" fillId="0" borderId="19" xfId="1" applyNumberFormat="1" applyFont="1" applyBorder="1" applyAlignment="1">
      <alignment horizontal="right" vertical="center"/>
    </xf>
    <xf numFmtId="165" fontId="1" fillId="0" borderId="19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43" fontId="1" fillId="0" borderId="20" xfId="1" applyNumberFormat="1" applyFont="1" applyBorder="1" applyAlignment="1">
      <alignment vertical="center"/>
    </xf>
    <xf numFmtId="43" fontId="1" fillId="0" borderId="20" xfId="1" applyNumberFormat="1" applyFont="1" applyBorder="1" applyAlignment="1">
      <alignment horizontal="right" vertical="center"/>
    </xf>
    <xf numFmtId="0" fontId="24" fillId="0" borderId="19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24" fillId="0" borderId="22" xfId="0" applyFont="1" applyBorder="1" applyAlignment="1">
      <alignment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1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center" vertical="center"/>
    </xf>
    <xf numFmtId="14" fontId="18" fillId="2" borderId="8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/>
    </xf>
    <xf numFmtId="14" fontId="13" fillId="2" borderId="6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 vertical="center"/>
    </xf>
    <xf numFmtId="14" fontId="13" fillId="2" borderId="6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left" vertical="center"/>
    </xf>
    <xf numFmtId="49" fontId="18" fillId="2" borderId="6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Border="1" applyAlignment="1">
      <alignment horizontal="center"/>
    </xf>
    <xf numFmtId="49" fontId="18" fillId="2" borderId="6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/>
    </xf>
    <xf numFmtId="49" fontId="18" fillId="0" borderId="0" xfId="0" applyNumberFormat="1" applyFont="1" applyBorder="1" applyAlignment="1">
      <alignment horizontal="left"/>
    </xf>
    <xf numFmtId="49" fontId="18" fillId="0" borderId="6" xfId="0" applyNumberFormat="1" applyFont="1" applyBorder="1" applyAlignment="1">
      <alignment horizontal="left"/>
    </xf>
    <xf numFmtId="14" fontId="18" fillId="0" borderId="0" xfId="0" applyNumberFormat="1" applyFont="1" applyBorder="1" applyAlignment="1">
      <alignment horizontal="center"/>
    </xf>
    <xf numFmtId="14" fontId="18" fillId="0" borderId="6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6" xfId="0" applyNumberFormat="1" applyFont="1" applyBorder="1" applyAlignment="1">
      <alignment horizontal="left"/>
    </xf>
    <xf numFmtId="14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6"/>
  <sheetViews>
    <sheetView view="pageBreakPreview" topLeftCell="A37" zoomScale="70" zoomScaleSheetLayoutView="70" workbookViewId="0">
      <selection activeCell="A10" sqref="A10:B41"/>
    </sheetView>
  </sheetViews>
  <sheetFormatPr defaultRowHeight="15" x14ac:dyDescent="0.25"/>
  <cols>
    <col min="1" max="1" width="9.140625" style="2"/>
    <col min="2" max="2" width="8.140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6" width="2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7.75" customHeight="1" x14ac:dyDescent="0.25">
      <c r="A1" s="101" t="s">
        <v>29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</row>
    <row r="2" spans="1:71" ht="16.5" customHeight="1" x14ac:dyDescent="0.2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</row>
    <row r="3" spans="1:71" ht="6" customHeight="1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71" s="10" customFormat="1" ht="15.75" customHeight="1" x14ac:dyDescent="0.25">
      <c r="A4" s="7"/>
      <c r="B4" s="7"/>
      <c r="C4" s="18"/>
      <c r="D4" s="18"/>
      <c r="E4" s="7"/>
      <c r="F4" s="20"/>
      <c r="G4" s="20"/>
      <c r="H4" s="114" t="s">
        <v>7</v>
      </c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20"/>
      <c r="W4" s="114" t="s">
        <v>6</v>
      </c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23"/>
      <c r="AU4" s="8"/>
      <c r="AV4" s="9"/>
      <c r="AW4" s="9"/>
      <c r="AX4" s="9"/>
      <c r="AY4" s="9"/>
      <c r="AZ4" s="9"/>
      <c r="BA4" s="9"/>
      <c r="BB4" s="9"/>
      <c r="BC4" s="9"/>
      <c r="BD4" s="9"/>
      <c r="BE4" s="9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</row>
    <row r="5" spans="1:71" s="15" customFormat="1" ht="15.75" customHeight="1" x14ac:dyDescent="0.25">
      <c r="A5" s="12"/>
      <c r="B5" s="12"/>
      <c r="C5" s="19"/>
      <c r="D5" s="19"/>
      <c r="E5" s="12"/>
      <c r="F5" s="21"/>
      <c r="G5" s="21"/>
      <c r="H5" s="12"/>
      <c r="I5" s="12"/>
      <c r="J5" s="12"/>
      <c r="K5" s="12"/>
      <c r="L5" s="12"/>
      <c r="M5" s="12"/>
      <c r="N5" s="12"/>
      <c r="O5" s="12"/>
      <c r="P5" s="12"/>
      <c r="Q5" s="12"/>
      <c r="R5" s="24"/>
      <c r="S5" s="12"/>
      <c r="T5" s="12"/>
      <c r="U5" s="12"/>
      <c r="V5" s="21"/>
      <c r="W5" s="12"/>
      <c r="X5" s="12"/>
      <c r="Y5" s="12"/>
      <c r="Z5" s="12"/>
      <c r="AA5" s="12"/>
      <c r="AB5" s="12"/>
      <c r="AC5" s="12"/>
      <c r="AD5" s="132"/>
      <c r="AE5" s="132"/>
      <c r="AF5" s="132"/>
      <c r="AG5" s="24"/>
      <c r="AH5" s="12"/>
      <c r="AI5" s="126">
        <v>44041</v>
      </c>
      <c r="AJ5" s="126"/>
      <c r="AK5" s="126"/>
      <c r="AL5" s="126"/>
      <c r="AM5" s="126"/>
      <c r="AN5" s="126"/>
      <c r="AO5" s="126"/>
      <c r="AP5" s="126"/>
      <c r="AQ5" s="132" t="s">
        <v>5</v>
      </c>
      <c r="AR5" s="132"/>
      <c r="AS5" s="132"/>
      <c r="AT5" s="24"/>
      <c r="AU5" s="13"/>
      <c r="AV5" s="14"/>
      <c r="AW5" s="14"/>
      <c r="AX5" s="14"/>
      <c r="AY5" s="14"/>
      <c r="AZ5" s="14"/>
      <c r="BA5" s="14"/>
      <c r="BB5" s="14"/>
      <c r="BC5" s="14"/>
      <c r="BD5" s="14"/>
      <c r="BE5" s="14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1:71" s="15" customFormat="1" ht="9.75" customHeight="1" thickBo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4"/>
      <c r="AW6" s="14"/>
      <c r="AX6" s="14"/>
      <c r="AY6" s="14"/>
      <c r="AZ6" s="14"/>
      <c r="BA6" s="14"/>
      <c r="BB6" s="14"/>
      <c r="BC6" s="14"/>
      <c r="BD6" s="14"/>
      <c r="BE6" s="14"/>
    </row>
    <row r="7" spans="1:71" x14ac:dyDescent="0.25">
      <c r="A7" s="128" t="s">
        <v>3</v>
      </c>
      <c r="B7" s="129"/>
      <c r="C7" s="133" t="s">
        <v>21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5"/>
      <c r="BI7" s="1"/>
    </row>
    <row r="8" spans="1:71" ht="64.5" customHeight="1" thickBot="1" x14ac:dyDescent="0.3">
      <c r="A8" s="130"/>
      <c r="B8" s="131"/>
      <c r="C8" s="136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8"/>
    </row>
    <row r="9" spans="1:71" ht="23.25" customHeight="1" thickBot="1" x14ac:dyDescent="0.3">
      <c r="A9" s="148"/>
      <c r="B9" s="149"/>
      <c r="C9" s="27"/>
      <c r="D9" s="28"/>
      <c r="E9" s="153" t="s">
        <v>12</v>
      </c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5"/>
      <c r="T9" s="29"/>
      <c r="U9" s="150" t="s">
        <v>13</v>
      </c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2"/>
      <c r="AI9" s="150" t="s">
        <v>14</v>
      </c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2"/>
      <c r="BD9"/>
      <c r="BE9"/>
    </row>
    <row r="10" spans="1:71" s="5" customFormat="1" ht="14.25" customHeight="1" x14ac:dyDescent="0.25">
      <c r="A10" s="177" t="s">
        <v>11</v>
      </c>
      <c r="B10" s="178"/>
      <c r="C10" s="145" t="s">
        <v>4</v>
      </c>
      <c r="D10" s="187" t="s">
        <v>15</v>
      </c>
      <c r="E10" s="190" t="s">
        <v>17</v>
      </c>
      <c r="F10" s="141"/>
      <c r="G10" s="141"/>
      <c r="H10" s="141"/>
      <c r="I10" s="141" t="s">
        <v>18</v>
      </c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30"/>
      <c r="U10" s="184" t="s">
        <v>16</v>
      </c>
      <c r="V10" s="156"/>
      <c r="W10" s="156"/>
      <c r="X10" s="156"/>
      <c r="Y10" s="156" t="s">
        <v>24</v>
      </c>
      <c r="Z10" s="156"/>
      <c r="AA10" s="156"/>
      <c r="AB10" s="156"/>
      <c r="AC10" s="156"/>
      <c r="AD10" s="156"/>
      <c r="AE10" s="156"/>
      <c r="AF10" s="156"/>
      <c r="AG10" s="156"/>
      <c r="AH10" s="157"/>
      <c r="AI10" s="159" t="s">
        <v>25</v>
      </c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1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71" s="5" customFormat="1" ht="12.75" customHeight="1" x14ac:dyDescent="0.25">
      <c r="A11" s="179"/>
      <c r="B11" s="180"/>
      <c r="C11" s="146"/>
      <c r="D11" s="188"/>
      <c r="E11" s="142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4"/>
      <c r="U11" s="115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7"/>
      <c r="AI11" s="115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7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ht="14.25" customHeight="1" x14ac:dyDescent="0.25">
      <c r="A12" s="179"/>
      <c r="B12" s="180"/>
      <c r="C12" s="146"/>
      <c r="D12" s="188"/>
      <c r="E12" s="139" t="s">
        <v>2</v>
      </c>
      <c r="F12" s="140"/>
      <c r="G12" s="140"/>
      <c r="H12" s="140"/>
      <c r="I12" s="158">
        <v>585</v>
      </c>
      <c r="J12" s="158"/>
      <c r="K12" s="158"/>
      <c r="L12" s="158" t="s">
        <v>0</v>
      </c>
      <c r="M12" s="158"/>
      <c r="N12" s="173">
        <v>44040</v>
      </c>
      <c r="O12" s="173"/>
      <c r="P12" s="173"/>
      <c r="Q12" s="173"/>
      <c r="R12" s="173"/>
      <c r="S12" s="173"/>
      <c r="T12" s="174"/>
      <c r="U12" s="168" t="str">
        <f>E12</f>
        <v>Вх.:</v>
      </c>
      <c r="V12" s="118"/>
      <c r="W12" s="118"/>
      <c r="X12" s="104">
        <v>586</v>
      </c>
      <c r="Y12" s="104"/>
      <c r="Z12" s="104"/>
      <c r="AA12" s="104"/>
      <c r="AB12" s="33" t="s">
        <v>0</v>
      </c>
      <c r="AC12" s="118">
        <v>44040</v>
      </c>
      <c r="AD12" s="118"/>
      <c r="AE12" s="118"/>
      <c r="AF12" s="118"/>
      <c r="AG12" s="118"/>
      <c r="AH12" s="119"/>
      <c r="AI12" s="167" t="str">
        <f>U12</f>
        <v>Вх.:</v>
      </c>
      <c r="AJ12" s="120"/>
      <c r="AK12" s="120"/>
      <c r="AL12" s="109">
        <v>587</v>
      </c>
      <c r="AM12" s="109"/>
      <c r="AN12" s="120" t="str">
        <f>AB12</f>
        <v>от</v>
      </c>
      <c r="AO12" s="120"/>
      <c r="AP12" s="120">
        <v>44040</v>
      </c>
      <c r="AQ12" s="120"/>
      <c r="AR12" s="120"/>
      <c r="AS12" s="120"/>
      <c r="AT12" s="120"/>
      <c r="AU12" s="121"/>
    </row>
    <row r="13" spans="1:71" ht="12.75" customHeight="1" x14ac:dyDescent="0.25">
      <c r="A13" s="179"/>
      <c r="B13" s="180"/>
      <c r="C13" s="146"/>
      <c r="D13" s="188"/>
      <c r="E13" s="139" t="s">
        <v>1</v>
      </c>
      <c r="F13" s="140"/>
      <c r="G13" s="140"/>
      <c r="H13" s="140"/>
      <c r="I13" s="140"/>
      <c r="J13" s="169" t="s">
        <v>26</v>
      </c>
      <c r="K13" s="169"/>
      <c r="L13" s="169"/>
      <c r="M13" s="169"/>
      <c r="N13" s="169"/>
      <c r="O13" s="169"/>
      <c r="P13" s="169"/>
      <c r="Q13" s="169"/>
      <c r="R13" s="169"/>
      <c r="S13" s="169"/>
      <c r="T13" s="170"/>
      <c r="U13" s="185" t="str">
        <f>E13</f>
        <v>Исх.:№</v>
      </c>
      <c r="V13" s="186"/>
      <c r="W13" s="186"/>
      <c r="X13" s="186"/>
      <c r="Y13" s="186"/>
      <c r="Z13" s="34"/>
      <c r="AA13" s="124" t="s">
        <v>22</v>
      </c>
      <c r="AB13" s="124"/>
      <c r="AC13" s="124"/>
      <c r="AD13" s="124"/>
      <c r="AE13" s="124"/>
      <c r="AF13" s="124"/>
      <c r="AG13" s="124"/>
      <c r="AH13" s="125"/>
      <c r="AI13" s="108" t="str">
        <f>U13</f>
        <v>Исх.:№</v>
      </c>
      <c r="AJ13" s="109"/>
      <c r="AK13" s="109"/>
      <c r="AL13" s="109"/>
      <c r="AM13" s="122" t="s">
        <v>22</v>
      </c>
      <c r="AN13" s="122"/>
      <c r="AO13" s="122"/>
      <c r="AP13" s="122"/>
      <c r="AQ13" s="122"/>
      <c r="AR13" s="122"/>
      <c r="AS13" s="122"/>
      <c r="AT13" s="122"/>
      <c r="AU13" s="123"/>
    </row>
    <row r="14" spans="1:71" ht="15" customHeight="1" thickBot="1" x14ac:dyDescent="0.3">
      <c r="A14" s="179"/>
      <c r="B14" s="180"/>
      <c r="C14" s="146"/>
      <c r="D14" s="189"/>
      <c r="E14" s="139" t="s">
        <v>0</v>
      </c>
      <c r="F14" s="140"/>
      <c r="G14" s="140"/>
      <c r="H14" s="140"/>
      <c r="I14" s="171">
        <v>44035</v>
      </c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2"/>
      <c r="U14" s="103" t="str">
        <f>E14</f>
        <v>от</v>
      </c>
      <c r="V14" s="104"/>
      <c r="W14" s="104"/>
      <c r="X14" s="104"/>
      <c r="Y14" s="105">
        <v>44032</v>
      </c>
      <c r="Z14" s="106"/>
      <c r="AA14" s="106"/>
      <c r="AB14" s="106"/>
      <c r="AC14" s="106"/>
      <c r="AD14" s="106"/>
      <c r="AE14" s="106"/>
      <c r="AF14" s="106"/>
      <c r="AG14" s="106"/>
      <c r="AH14" s="107"/>
      <c r="AI14" s="110" t="str">
        <f>U14</f>
        <v>от</v>
      </c>
      <c r="AJ14" s="111"/>
      <c r="AK14" s="111"/>
      <c r="AL14" s="112">
        <v>44036</v>
      </c>
      <c r="AM14" s="112"/>
      <c r="AN14" s="112"/>
      <c r="AO14" s="112"/>
      <c r="AP14" s="112"/>
      <c r="AQ14" s="112"/>
      <c r="AR14" s="112"/>
      <c r="AS14" s="112"/>
      <c r="AT14" s="112"/>
      <c r="AU14" s="113"/>
    </row>
    <row r="15" spans="1:71" ht="15" customHeight="1" thickBot="1" x14ac:dyDescent="0.3">
      <c r="A15" s="179"/>
      <c r="B15" s="180"/>
      <c r="C15" s="147"/>
      <c r="D15" s="72"/>
      <c r="E15" s="52"/>
      <c r="F15" s="53"/>
      <c r="G15" s="53"/>
      <c r="H15" s="53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7"/>
      <c r="U15" s="59"/>
      <c r="V15" s="54"/>
      <c r="W15" s="54"/>
      <c r="X15" s="54"/>
      <c r="Y15" s="60"/>
      <c r="Z15" s="61"/>
      <c r="AA15" s="61"/>
      <c r="AB15" s="61"/>
      <c r="AC15" s="61"/>
      <c r="AD15" s="61"/>
      <c r="AE15" s="61"/>
      <c r="AF15" s="61"/>
      <c r="AG15" s="61"/>
      <c r="AH15" s="62"/>
      <c r="AI15" s="63"/>
      <c r="AJ15" s="55"/>
      <c r="AK15" s="55"/>
      <c r="AL15" s="73"/>
      <c r="AM15" s="73"/>
      <c r="AN15" s="73"/>
      <c r="AO15" s="73"/>
      <c r="AP15" s="73"/>
      <c r="AQ15" s="73"/>
      <c r="AR15" s="73"/>
      <c r="AS15" s="73"/>
      <c r="AT15" s="73"/>
      <c r="AU15" s="74"/>
    </row>
    <row r="16" spans="1:71" s="37" customFormat="1" ht="63.75" customHeight="1" thickBot="1" x14ac:dyDescent="0.3">
      <c r="A16" s="179"/>
      <c r="B16" s="180"/>
      <c r="C16" s="51">
        <v>1</v>
      </c>
      <c r="D16" s="49">
        <v>1</v>
      </c>
      <c r="E16" s="165">
        <f>D16</f>
        <v>1</v>
      </c>
      <c r="F16" s="166"/>
      <c r="G16" s="166"/>
      <c r="H16" s="166"/>
      <c r="I16" s="166"/>
      <c r="J16" s="38" t="s">
        <v>8</v>
      </c>
      <c r="K16" s="166">
        <v>1</v>
      </c>
      <c r="L16" s="166"/>
      <c r="M16" s="39" t="s">
        <v>9</v>
      </c>
      <c r="N16" s="164">
        <f>42377.5*1.2</f>
        <v>50853</v>
      </c>
      <c r="O16" s="164"/>
      <c r="P16" s="164"/>
      <c r="Q16" s="164"/>
      <c r="R16" s="35"/>
      <c r="S16" s="25" t="s">
        <v>10</v>
      </c>
      <c r="T16" s="40"/>
      <c r="U16" s="165">
        <f>D16</f>
        <v>1</v>
      </c>
      <c r="V16" s="166"/>
      <c r="W16" s="166"/>
      <c r="X16" s="166"/>
      <c r="Y16" s="166"/>
      <c r="Z16" s="38" t="s">
        <v>8</v>
      </c>
      <c r="AA16" s="36">
        <v>1</v>
      </c>
      <c r="AB16" s="39" t="s">
        <v>9</v>
      </c>
      <c r="AC16" s="164">
        <v>51730</v>
      </c>
      <c r="AD16" s="164"/>
      <c r="AE16" s="164"/>
      <c r="AF16" s="164"/>
      <c r="AG16" s="35"/>
      <c r="AH16" s="25" t="s">
        <v>10</v>
      </c>
      <c r="AI16" s="165">
        <f>D16</f>
        <v>1</v>
      </c>
      <c r="AJ16" s="166"/>
      <c r="AK16" s="166"/>
      <c r="AL16" s="38" t="s">
        <v>8</v>
      </c>
      <c r="AM16" s="35"/>
      <c r="AN16" s="36">
        <v>1</v>
      </c>
      <c r="AO16" s="39" t="s">
        <v>9</v>
      </c>
      <c r="AP16" s="164">
        <v>59000</v>
      </c>
      <c r="AQ16" s="164"/>
      <c r="AR16" s="164"/>
      <c r="AS16" s="164"/>
      <c r="AT16" s="35"/>
      <c r="AU16" s="25" t="s">
        <v>10</v>
      </c>
      <c r="AV16" s="41"/>
      <c r="AW16" s="41"/>
      <c r="AX16" s="41"/>
      <c r="AY16" s="41"/>
      <c r="AZ16" s="41"/>
      <c r="BA16" s="42"/>
      <c r="BB16" s="41"/>
      <c r="BC16" s="41"/>
      <c r="BD16" s="41"/>
      <c r="BE16" s="41"/>
    </row>
    <row r="17" spans="1:57" s="37" customFormat="1" ht="63.75" customHeight="1" thickBot="1" x14ac:dyDescent="0.3">
      <c r="A17" s="179"/>
      <c r="B17" s="180"/>
      <c r="C17" s="51">
        <v>2</v>
      </c>
      <c r="D17" s="64"/>
      <c r="E17" s="65"/>
      <c r="F17" s="66"/>
      <c r="G17" s="66"/>
      <c r="H17" s="66"/>
      <c r="I17" s="66"/>
      <c r="J17" s="67"/>
      <c r="K17" s="66"/>
      <c r="L17" s="66"/>
      <c r="M17" s="68"/>
      <c r="N17" s="69"/>
      <c r="O17" s="69"/>
      <c r="P17" s="69"/>
      <c r="Q17" s="69"/>
      <c r="R17" s="69"/>
      <c r="S17" s="70"/>
      <c r="T17" s="71"/>
      <c r="U17" s="65"/>
      <c r="V17" s="66"/>
      <c r="W17" s="66"/>
      <c r="X17" s="66"/>
      <c r="Y17" s="66"/>
      <c r="Z17" s="67"/>
      <c r="AA17" s="66"/>
      <c r="AB17" s="68"/>
      <c r="AC17" s="69"/>
      <c r="AD17" s="69"/>
      <c r="AE17" s="69"/>
      <c r="AF17" s="69"/>
      <c r="AG17" s="69"/>
      <c r="AH17" s="70"/>
      <c r="AI17" s="65"/>
      <c r="AJ17" s="66"/>
      <c r="AK17" s="66"/>
      <c r="AL17" s="67"/>
      <c r="AM17" s="69"/>
      <c r="AN17" s="66"/>
      <c r="AO17" s="68"/>
      <c r="AP17" s="69"/>
      <c r="AQ17" s="69"/>
      <c r="AR17" s="69"/>
      <c r="AS17" s="69"/>
      <c r="AT17" s="69"/>
      <c r="AU17" s="70"/>
      <c r="AV17" s="41"/>
      <c r="AW17" s="41"/>
      <c r="AX17" s="41"/>
      <c r="AY17" s="41"/>
      <c r="AZ17" s="41"/>
      <c r="BA17" s="42"/>
      <c r="BB17" s="41"/>
      <c r="BC17" s="41"/>
      <c r="BD17" s="41"/>
      <c r="BE17" s="41"/>
    </row>
    <row r="18" spans="1:57" s="37" customFormat="1" ht="63.75" customHeight="1" thickBot="1" x14ac:dyDescent="0.3">
      <c r="A18" s="179"/>
      <c r="B18" s="180"/>
      <c r="C18" s="51">
        <v>3</v>
      </c>
      <c r="D18" s="64"/>
      <c r="E18" s="65"/>
      <c r="F18" s="66"/>
      <c r="G18" s="66"/>
      <c r="H18" s="66"/>
      <c r="I18" s="66"/>
      <c r="J18" s="67"/>
      <c r="K18" s="66"/>
      <c r="L18" s="66"/>
      <c r="M18" s="68"/>
      <c r="N18" s="69"/>
      <c r="O18" s="69"/>
      <c r="P18" s="69"/>
      <c r="Q18" s="69"/>
      <c r="R18" s="69"/>
      <c r="S18" s="70"/>
      <c r="T18" s="71"/>
      <c r="U18" s="65"/>
      <c r="V18" s="66"/>
      <c r="W18" s="66"/>
      <c r="X18" s="66"/>
      <c r="Y18" s="66"/>
      <c r="Z18" s="67"/>
      <c r="AA18" s="66"/>
      <c r="AB18" s="68"/>
      <c r="AC18" s="69"/>
      <c r="AD18" s="69"/>
      <c r="AE18" s="69"/>
      <c r="AF18" s="69"/>
      <c r="AG18" s="69"/>
      <c r="AH18" s="70"/>
      <c r="AI18" s="65"/>
      <c r="AJ18" s="66"/>
      <c r="AK18" s="66"/>
      <c r="AL18" s="67"/>
      <c r="AM18" s="69"/>
      <c r="AN18" s="66"/>
      <c r="AO18" s="68"/>
      <c r="AP18" s="69"/>
      <c r="AQ18" s="69"/>
      <c r="AR18" s="69"/>
      <c r="AS18" s="69"/>
      <c r="AT18" s="69"/>
      <c r="AU18" s="70"/>
      <c r="AV18" s="41"/>
      <c r="AW18" s="41"/>
      <c r="AX18" s="41"/>
      <c r="AY18" s="41"/>
      <c r="AZ18" s="41"/>
      <c r="BA18" s="42"/>
      <c r="BB18" s="41"/>
      <c r="BC18" s="41"/>
      <c r="BD18" s="41"/>
      <c r="BE18" s="41"/>
    </row>
    <row r="19" spans="1:57" s="37" customFormat="1" ht="63.75" customHeight="1" thickBot="1" x14ac:dyDescent="0.3">
      <c r="A19" s="179"/>
      <c r="B19" s="180"/>
      <c r="C19" s="51">
        <v>4</v>
      </c>
      <c r="D19" s="64"/>
      <c r="E19" s="65"/>
      <c r="F19" s="66"/>
      <c r="G19" s="66"/>
      <c r="H19" s="66"/>
      <c r="I19" s="66"/>
      <c r="J19" s="67"/>
      <c r="K19" s="66"/>
      <c r="L19" s="66"/>
      <c r="M19" s="68"/>
      <c r="N19" s="69"/>
      <c r="O19" s="69"/>
      <c r="P19" s="69"/>
      <c r="Q19" s="69"/>
      <c r="R19" s="69"/>
      <c r="S19" s="70"/>
      <c r="T19" s="71"/>
      <c r="U19" s="65"/>
      <c r="V19" s="66"/>
      <c r="W19" s="66"/>
      <c r="X19" s="66"/>
      <c r="Y19" s="66"/>
      <c r="Z19" s="67"/>
      <c r="AA19" s="66"/>
      <c r="AB19" s="68"/>
      <c r="AC19" s="69"/>
      <c r="AD19" s="69"/>
      <c r="AE19" s="69"/>
      <c r="AF19" s="69"/>
      <c r="AG19" s="69"/>
      <c r="AH19" s="70"/>
      <c r="AI19" s="65"/>
      <c r="AJ19" s="66"/>
      <c r="AK19" s="66"/>
      <c r="AL19" s="67"/>
      <c r="AM19" s="69"/>
      <c r="AN19" s="66"/>
      <c r="AO19" s="68"/>
      <c r="AP19" s="69"/>
      <c r="AQ19" s="69"/>
      <c r="AR19" s="69"/>
      <c r="AS19" s="69"/>
      <c r="AT19" s="69"/>
      <c r="AU19" s="70"/>
      <c r="AV19" s="41"/>
      <c r="AW19" s="41"/>
      <c r="AX19" s="41"/>
      <c r="AY19" s="41"/>
      <c r="AZ19" s="41"/>
      <c r="BA19" s="42"/>
      <c r="BB19" s="41"/>
      <c r="BC19" s="41"/>
      <c r="BD19" s="41"/>
      <c r="BE19" s="41"/>
    </row>
    <row r="20" spans="1:57" s="37" customFormat="1" ht="63.75" customHeight="1" thickBot="1" x14ac:dyDescent="0.3">
      <c r="A20" s="179"/>
      <c r="B20" s="180"/>
      <c r="C20" s="51">
        <v>5</v>
      </c>
      <c r="D20" s="64"/>
      <c r="E20" s="65"/>
      <c r="F20" s="66"/>
      <c r="G20" s="66"/>
      <c r="H20" s="66"/>
      <c r="I20" s="66"/>
      <c r="J20" s="67"/>
      <c r="K20" s="66"/>
      <c r="L20" s="66"/>
      <c r="M20" s="68"/>
      <c r="N20" s="69"/>
      <c r="O20" s="69"/>
      <c r="P20" s="69"/>
      <c r="Q20" s="69"/>
      <c r="R20" s="69"/>
      <c r="S20" s="70"/>
      <c r="T20" s="71"/>
      <c r="U20" s="65"/>
      <c r="V20" s="66"/>
      <c r="W20" s="66"/>
      <c r="X20" s="66"/>
      <c r="Y20" s="66"/>
      <c r="Z20" s="67"/>
      <c r="AA20" s="66"/>
      <c r="AB20" s="68"/>
      <c r="AC20" s="69"/>
      <c r="AD20" s="69"/>
      <c r="AE20" s="69"/>
      <c r="AF20" s="69"/>
      <c r="AG20" s="69"/>
      <c r="AH20" s="70"/>
      <c r="AI20" s="65"/>
      <c r="AJ20" s="66"/>
      <c r="AK20" s="66"/>
      <c r="AL20" s="67"/>
      <c r="AM20" s="69"/>
      <c r="AN20" s="66"/>
      <c r="AO20" s="68"/>
      <c r="AP20" s="69"/>
      <c r="AQ20" s="69"/>
      <c r="AR20" s="69"/>
      <c r="AS20" s="69"/>
      <c r="AT20" s="69"/>
      <c r="AU20" s="70"/>
      <c r="AV20" s="41"/>
      <c r="AW20" s="41"/>
      <c r="AX20" s="41"/>
      <c r="AY20" s="41"/>
      <c r="AZ20" s="41"/>
      <c r="BA20" s="42"/>
      <c r="BB20" s="41"/>
      <c r="BC20" s="41"/>
      <c r="BD20" s="41"/>
      <c r="BE20" s="41"/>
    </row>
    <row r="21" spans="1:57" s="37" customFormat="1" ht="63.75" customHeight="1" thickBot="1" x14ac:dyDescent="0.3">
      <c r="A21" s="179"/>
      <c r="B21" s="180"/>
      <c r="C21" s="51">
        <v>6</v>
      </c>
      <c r="D21" s="64"/>
      <c r="E21" s="65"/>
      <c r="F21" s="66"/>
      <c r="G21" s="66"/>
      <c r="H21" s="66"/>
      <c r="I21" s="66"/>
      <c r="J21" s="67"/>
      <c r="K21" s="66"/>
      <c r="L21" s="66"/>
      <c r="M21" s="68"/>
      <c r="N21" s="69"/>
      <c r="O21" s="69"/>
      <c r="P21" s="69"/>
      <c r="Q21" s="69"/>
      <c r="R21" s="69"/>
      <c r="S21" s="70"/>
      <c r="T21" s="71"/>
      <c r="U21" s="65"/>
      <c r="V21" s="66"/>
      <c r="W21" s="66"/>
      <c r="X21" s="66"/>
      <c r="Y21" s="66"/>
      <c r="Z21" s="67"/>
      <c r="AA21" s="66"/>
      <c r="AB21" s="68"/>
      <c r="AC21" s="69"/>
      <c r="AD21" s="69"/>
      <c r="AE21" s="69"/>
      <c r="AF21" s="69"/>
      <c r="AG21" s="69"/>
      <c r="AH21" s="70"/>
      <c r="AI21" s="65"/>
      <c r="AJ21" s="66"/>
      <c r="AK21" s="66"/>
      <c r="AL21" s="67"/>
      <c r="AM21" s="69"/>
      <c r="AN21" s="66"/>
      <c r="AO21" s="68"/>
      <c r="AP21" s="69"/>
      <c r="AQ21" s="69"/>
      <c r="AR21" s="69"/>
      <c r="AS21" s="69"/>
      <c r="AT21" s="69"/>
      <c r="AU21" s="70"/>
      <c r="AV21" s="41"/>
      <c r="AW21" s="41"/>
      <c r="AX21" s="41"/>
      <c r="AY21" s="41"/>
      <c r="AZ21" s="41"/>
      <c r="BA21" s="42"/>
      <c r="BB21" s="41"/>
      <c r="BC21" s="41"/>
      <c r="BD21" s="41"/>
      <c r="BE21" s="41"/>
    </row>
    <row r="22" spans="1:57" s="37" customFormat="1" ht="63.75" customHeight="1" thickBot="1" x14ac:dyDescent="0.3">
      <c r="A22" s="179"/>
      <c r="B22" s="180"/>
      <c r="C22" s="51">
        <v>7</v>
      </c>
      <c r="D22" s="64"/>
      <c r="E22" s="65"/>
      <c r="F22" s="66"/>
      <c r="G22" s="66"/>
      <c r="H22" s="66"/>
      <c r="I22" s="66"/>
      <c r="J22" s="67"/>
      <c r="K22" s="66"/>
      <c r="L22" s="66"/>
      <c r="M22" s="68"/>
      <c r="N22" s="69"/>
      <c r="O22" s="69"/>
      <c r="P22" s="69"/>
      <c r="Q22" s="69"/>
      <c r="R22" s="69"/>
      <c r="S22" s="70"/>
      <c r="T22" s="71"/>
      <c r="U22" s="65"/>
      <c r="V22" s="66"/>
      <c r="W22" s="66"/>
      <c r="X22" s="66"/>
      <c r="Y22" s="66"/>
      <c r="Z22" s="67"/>
      <c r="AA22" s="66"/>
      <c r="AB22" s="68"/>
      <c r="AC22" s="69"/>
      <c r="AD22" s="69"/>
      <c r="AE22" s="69"/>
      <c r="AF22" s="69"/>
      <c r="AG22" s="69"/>
      <c r="AH22" s="70"/>
      <c r="AI22" s="65"/>
      <c r="AJ22" s="66"/>
      <c r="AK22" s="66"/>
      <c r="AL22" s="67"/>
      <c r="AM22" s="69"/>
      <c r="AN22" s="66"/>
      <c r="AO22" s="68"/>
      <c r="AP22" s="69"/>
      <c r="AQ22" s="69"/>
      <c r="AR22" s="69"/>
      <c r="AS22" s="69"/>
      <c r="AT22" s="69"/>
      <c r="AU22" s="70"/>
      <c r="AV22" s="41"/>
      <c r="AW22" s="41"/>
      <c r="AX22" s="41"/>
      <c r="AY22" s="41"/>
      <c r="AZ22" s="41"/>
      <c r="BA22" s="42"/>
      <c r="BB22" s="41"/>
      <c r="BC22" s="41"/>
      <c r="BD22" s="41"/>
      <c r="BE22" s="41"/>
    </row>
    <row r="23" spans="1:57" s="37" customFormat="1" ht="63.75" customHeight="1" thickBot="1" x14ac:dyDescent="0.3">
      <c r="A23" s="179"/>
      <c r="B23" s="180"/>
      <c r="C23" s="51">
        <v>8</v>
      </c>
      <c r="D23" s="64"/>
      <c r="E23" s="65"/>
      <c r="F23" s="66"/>
      <c r="G23" s="66"/>
      <c r="H23" s="66"/>
      <c r="I23" s="66"/>
      <c r="J23" s="67"/>
      <c r="K23" s="66"/>
      <c r="L23" s="66"/>
      <c r="M23" s="68"/>
      <c r="N23" s="69"/>
      <c r="O23" s="69"/>
      <c r="P23" s="69"/>
      <c r="Q23" s="69"/>
      <c r="R23" s="69"/>
      <c r="S23" s="70"/>
      <c r="T23" s="71"/>
      <c r="U23" s="65"/>
      <c r="V23" s="66"/>
      <c r="W23" s="66"/>
      <c r="X23" s="66"/>
      <c r="Y23" s="66"/>
      <c r="Z23" s="67"/>
      <c r="AA23" s="66"/>
      <c r="AB23" s="68"/>
      <c r="AC23" s="69"/>
      <c r="AD23" s="69"/>
      <c r="AE23" s="69"/>
      <c r="AF23" s="69"/>
      <c r="AG23" s="69"/>
      <c r="AH23" s="70"/>
      <c r="AI23" s="65"/>
      <c r="AJ23" s="66"/>
      <c r="AK23" s="66"/>
      <c r="AL23" s="67"/>
      <c r="AM23" s="69"/>
      <c r="AN23" s="66"/>
      <c r="AO23" s="68"/>
      <c r="AP23" s="69"/>
      <c r="AQ23" s="69"/>
      <c r="AR23" s="69"/>
      <c r="AS23" s="69"/>
      <c r="AT23" s="69"/>
      <c r="AU23" s="70"/>
      <c r="AV23" s="41"/>
      <c r="AW23" s="41"/>
      <c r="AX23" s="41"/>
      <c r="AY23" s="41"/>
      <c r="AZ23" s="41"/>
      <c r="BA23" s="42"/>
      <c r="BB23" s="41"/>
      <c r="BC23" s="41"/>
      <c r="BD23" s="41"/>
      <c r="BE23" s="41"/>
    </row>
    <row r="24" spans="1:57" s="37" customFormat="1" ht="63.75" customHeight="1" thickBot="1" x14ac:dyDescent="0.3">
      <c r="A24" s="179"/>
      <c r="B24" s="180"/>
      <c r="C24" s="51">
        <v>9</v>
      </c>
      <c r="D24" s="64"/>
      <c r="E24" s="65"/>
      <c r="F24" s="66"/>
      <c r="G24" s="66"/>
      <c r="H24" s="66"/>
      <c r="I24" s="66"/>
      <c r="J24" s="67"/>
      <c r="K24" s="66"/>
      <c r="L24" s="66"/>
      <c r="M24" s="68"/>
      <c r="N24" s="69"/>
      <c r="O24" s="69"/>
      <c r="P24" s="69"/>
      <c r="Q24" s="69"/>
      <c r="R24" s="69"/>
      <c r="S24" s="70"/>
      <c r="T24" s="71"/>
      <c r="U24" s="65"/>
      <c r="V24" s="66"/>
      <c r="W24" s="66"/>
      <c r="X24" s="66"/>
      <c r="Y24" s="66"/>
      <c r="Z24" s="67"/>
      <c r="AA24" s="66"/>
      <c r="AB24" s="68"/>
      <c r="AC24" s="69"/>
      <c r="AD24" s="69"/>
      <c r="AE24" s="69"/>
      <c r="AF24" s="69"/>
      <c r="AG24" s="69"/>
      <c r="AH24" s="70"/>
      <c r="AI24" s="65"/>
      <c r="AJ24" s="66"/>
      <c r="AK24" s="66"/>
      <c r="AL24" s="67"/>
      <c r="AM24" s="69"/>
      <c r="AN24" s="66"/>
      <c r="AO24" s="68"/>
      <c r="AP24" s="69"/>
      <c r="AQ24" s="69"/>
      <c r="AR24" s="69"/>
      <c r="AS24" s="69"/>
      <c r="AT24" s="69"/>
      <c r="AU24" s="70"/>
      <c r="AV24" s="41"/>
      <c r="AW24" s="41"/>
      <c r="AX24" s="41"/>
      <c r="AY24" s="41"/>
      <c r="AZ24" s="41"/>
      <c r="BA24" s="42"/>
      <c r="BB24" s="41"/>
      <c r="BC24" s="41"/>
      <c r="BD24" s="41"/>
      <c r="BE24" s="41"/>
    </row>
    <row r="25" spans="1:57" s="37" customFormat="1" ht="63.75" customHeight="1" thickBot="1" x14ac:dyDescent="0.3">
      <c r="A25" s="179"/>
      <c r="B25" s="180"/>
      <c r="C25" s="51">
        <v>10</v>
      </c>
      <c r="D25" s="64"/>
      <c r="E25" s="65"/>
      <c r="F25" s="66"/>
      <c r="G25" s="66"/>
      <c r="H25" s="66"/>
      <c r="I25" s="66"/>
      <c r="J25" s="67"/>
      <c r="K25" s="66"/>
      <c r="L25" s="66"/>
      <c r="M25" s="68"/>
      <c r="N25" s="69"/>
      <c r="O25" s="69"/>
      <c r="P25" s="69"/>
      <c r="Q25" s="69"/>
      <c r="R25" s="69"/>
      <c r="S25" s="70"/>
      <c r="T25" s="71"/>
      <c r="U25" s="65"/>
      <c r="V25" s="66"/>
      <c r="W25" s="66"/>
      <c r="X25" s="66"/>
      <c r="Y25" s="66"/>
      <c r="Z25" s="67"/>
      <c r="AA25" s="66"/>
      <c r="AB25" s="68"/>
      <c r="AC25" s="69"/>
      <c r="AD25" s="69"/>
      <c r="AE25" s="69"/>
      <c r="AF25" s="69"/>
      <c r="AG25" s="69"/>
      <c r="AH25" s="70"/>
      <c r="AI25" s="65"/>
      <c r="AJ25" s="66"/>
      <c r="AK25" s="66"/>
      <c r="AL25" s="67"/>
      <c r="AM25" s="69"/>
      <c r="AN25" s="66"/>
      <c r="AO25" s="68"/>
      <c r="AP25" s="69"/>
      <c r="AQ25" s="69"/>
      <c r="AR25" s="69"/>
      <c r="AS25" s="69"/>
      <c r="AT25" s="69"/>
      <c r="AU25" s="70"/>
      <c r="AV25" s="41"/>
      <c r="AW25" s="41"/>
      <c r="AX25" s="41"/>
      <c r="AY25" s="41"/>
      <c r="AZ25" s="41"/>
      <c r="BA25" s="42"/>
      <c r="BB25" s="41"/>
      <c r="BC25" s="41"/>
      <c r="BD25" s="41"/>
      <c r="BE25" s="41"/>
    </row>
    <row r="26" spans="1:57" s="37" customFormat="1" ht="63.75" customHeight="1" thickBot="1" x14ac:dyDescent="0.3">
      <c r="A26" s="179"/>
      <c r="B26" s="180"/>
      <c r="C26" s="51">
        <v>11</v>
      </c>
      <c r="D26" s="64"/>
      <c r="E26" s="65"/>
      <c r="F26" s="66"/>
      <c r="G26" s="66"/>
      <c r="H26" s="66"/>
      <c r="I26" s="66"/>
      <c r="J26" s="67"/>
      <c r="K26" s="66"/>
      <c r="L26" s="66"/>
      <c r="M26" s="68"/>
      <c r="N26" s="69"/>
      <c r="O26" s="69"/>
      <c r="P26" s="69"/>
      <c r="Q26" s="69"/>
      <c r="R26" s="69"/>
      <c r="S26" s="70"/>
      <c r="T26" s="71"/>
      <c r="U26" s="65"/>
      <c r="V26" s="66"/>
      <c r="W26" s="66"/>
      <c r="X26" s="66"/>
      <c r="Y26" s="66"/>
      <c r="Z26" s="67"/>
      <c r="AA26" s="66"/>
      <c r="AB26" s="68"/>
      <c r="AC26" s="69"/>
      <c r="AD26" s="69"/>
      <c r="AE26" s="69"/>
      <c r="AF26" s="69"/>
      <c r="AG26" s="69"/>
      <c r="AH26" s="70"/>
      <c r="AI26" s="65"/>
      <c r="AJ26" s="66"/>
      <c r="AK26" s="66"/>
      <c r="AL26" s="67"/>
      <c r="AM26" s="69"/>
      <c r="AN26" s="66"/>
      <c r="AO26" s="68"/>
      <c r="AP26" s="69"/>
      <c r="AQ26" s="69"/>
      <c r="AR26" s="69"/>
      <c r="AS26" s="69"/>
      <c r="AT26" s="69"/>
      <c r="AU26" s="70"/>
      <c r="AV26" s="41"/>
      <c r="AW26" s="41"/>
      <c r="AX26" s="41"/>
      <c r="AY26" s="41"/>
      <c r="AZ26" s="41"/>
      <c r="BA26" s="42"/>
      <c r="BB26" s="41"/>
      <c r="BC26" s="41"/>
      <c r="BD26" s="41"/>
      <c r="BE26" s="41"/>
    </row>
    <row r="27" spans="1:57" s="37" customFormat="1" ht="63.75" customHeight="1" thickBot="1" x14ac:dyDescent="0.3">
      <c r="A27" s="179"/>
      <c r="B27" s="180"/>
      <c r="C27" s="51">
        <v>12</v>
      </c>
      <c r="D27" s="64"/>
      <c r="E27" s="65"/>
      <c r="F27" s="66"/>
      <c r="G27" s="66"/>
      <c r="H27" s="66"/>
      <c r="I27" s="66"/>
      <c r="J27" s="67"/>
      <c r="K27" s="66"/>
      <c r="L27" s="66"/>
      <c r="M27" s="68"/>
      <c r="N27" s="69"/>
      <c r="O27" s="69"/>
      <c r="P27" s="69"/>
      <c r="Q27" s="69"/>
      <c r="R27" s="69"/>
      <c r="S27" s="70"/>
      <c r="T27" s="71"/>
      <c r="U27" s="65"/>
      <c r="V27" s="66"/>
      <c r="W27" s="66"/>
      <c r="X27" s="66"/>
      <c r="Y27" s="66"/>
      <c r="Z27" s="67"/>
      <c r="AA27" s="66"/>
      <c r="AB27" s="68"/>
      <c r="AC27" s="69"/>
      <c r="AD27" s="69"/>
      <c r="AE27" s="69"/>
      <c r="AF27" s="69"/>
      <c r="AG27" s="69"/>
      <c r="AH27" s="70"/>
      <c r="AI27" s="65"/>
      <c r="AJ27" s="66"/>
      <c r="AK27" s="66"/>
      <c r="AL27" s="67"/>
      <c r="AM27" s="69"/>
      <c r="AN27" s="66"/>
      <c r="AO27" s="68"/>
      <c r="AP27" s="69"/>
      <c r="AQ27" s="69"/>
      <c r="AR27" s="69"/>
      <c r="AS27" s="69"/>
      <c r="AT27" s="69"/>
      <c r="AU27" s="70"/>
      <c r="AV27" s="41"/>
      <c r="AW27" s="41"/>
      <c r="AX27" s="41"/>
      <c r="AY27" s="41"/>
      <c r="AZ27" s="41"/>
      <c r="BA27" s="42"/>
      <c r="BB27" s="41"/>
      <c r="BC27" s="41"/>
      <c r="BD27" s="41"/>
      <c r="BE27" s="41"/>
    </row>
    <row r="28" spans="1:57" s="37" customFormat="1" ht="63.75" customHeight="1" thickBot="1" x14ac:dyDescent="0.3">
      <c r="A28" s="179"/>
      <c r="B28" s="180"/>
      <c r="C28" s="51">
        <v>13</v>
      </c>
      <c r="D28" s="64"/>
      <c r="E28" s="65"/>
      <c r="F28" s="66"/>
      <c r="G28" s="66"/>
      <c r="H28" s="66"/>
      <c r="I28" s="66"/>
      <c r="J28" s="67"/>
      <c r="K28" s="66"/>
      <c r="L28" s="66"/>
      <c r="M28" s="68"/>
      <c r="N28" s="69"/>
      <c r="O28" s="69"/>
      <c r="P28" s="69"/>
      <c r="Q28" s="69"/>
      <c r="R28" s="69"/>
      <c r="S28" s="70"/>
      <c r="T28" s="71"/>
      <c r="U28" s="65"/>
      <c r="V28" s="66"/>
      <c r="W28" s="66"/>
      <c r="X28" s="66"/>
      <c r="Y28" s="66"/>
      <c r="Z28" s="67"/>
      <c r="AA28" s="66"/>
      <c r="AB28" s="68"/>
      <c r="AC28" s="69"/>
      <c r="AD28" s="69"/>
      <c r="AE28" s="69"/>
      <c r="AF28" s="69"/>
      <c r="AG28" s="69"/>
      <c r="AH28" s="70"/>
      <c r="AI28" s="65"/>
      <c r="AJ28" s="66"/>
      <c r="AK28" s="66"/>
      <c r="AL28" s="67"/>
      <c r="AM28" s="69"/>
      <c r="AN28" s="66"/>
      <c r="AO28" s="68"/>
      <c r="AP28" s="69"/>
      <c r="AQ28" s="69"/>
      <c r="AR28" s="69"/>
      <c r="AS28" s="69"/>
      <c r="AT28" s="69"/>
      <c r="AU28" s="70"/>
      <c r="AV28" s="41"/>
      <c r="AW28" s="41"/>
      <c r="AX28" s="41"/>
      <c r="AY28" s="41"/>
      <c r="AZ28" s="41"/>
      <c r="BA28" s="42"/>
      <c r="BB28" s="41"/>
      <c r="BC28" s="41"/>
      <c r="BD28" s="41"/>
      <c r="BE28" s="41"/>
    </row>
    <row r="29" spans="1:57" s="37" customFormat="1" ht="63.75" customHeight="1" thickBot="1" x14ac:dyDescent="0.3">
      <c r="A29" s="179"/>
      <c r="B29" s="180"/>
      <c r="C29" s="51">
        <v>14</v>
      </c>
      <c r="D29" s="64"/>
      <c r="E29" s="65"/>
      <c r="F29" s="66"/>
      <c r="G29" s="66"/>
      <c r="H29" s="66"/>
      <c r="I29" s="66"/>
      <c r="J29" s="67"/>
      <c r="K29" s="66"/>
      <c r="L29" s="66"/>
      <c r="M29" s="68"/>
      <c r="N29" s="69"/>
      <c r="O29" s="69"/>
      <c r="P29" s="69"/>
      <c r="Q29" s="69"/>
      <c r="R29" s="69"/>
      <c r="S29" s="70"/>
      <c r="T29" s="71"/>
      <c r="U29" s="65"/>
      <c r="V29" s="66"/>
      <c r="W29" s="66"/>
      <c r="X29" s="66"/>
      <c r="Y29" s="66"/>
      <c r="Z29" s="67"/>
      <c r="AA29" s="66"/>
      <c r="AB29" s="68"/>
      <c r="AC29" s="69"/>
      <c r="AD29" s="69"/>
      <c r="AE29" s="69"/>
      <c r="AF29" s="69"/>
      <c r="AG29" s="69"/>
      <c r="AH29" s="70"/>
      <c r="AI29" s="65"/>
      <c r="AJ29" s="66"/>
      <c r="AK29" s="66"/>
      <c r="AL29" s="67"/>
      <c r="AM29" s="69"/>
      <c r="AN29" s="66"/>
      <c r="AO29" s="68"/>
      <c r="AP29" s="69"/>
      <c r="AQ29" s="69"/>
      <c r="AR29" s="69"/>
      <c r="AS29" s="69"/>
      <c r="AT29" s="69"/>
      <c r="AU29" s="70"/>
      <c r="AV29" s="41"/>
      <c r="AW29" s="41"/>
      <c r="AX29" s="41"/>
      <c r="AY29" s="41"/>
      <c r="AZ29" s="41"/>
      <c r="BA29" s="42"/>
      <c r="BB29" s="41"/>
      <c r="BC29" s="41"/>
      <c r="BD29" s="41"/>
      <c r="BE29" s="41"/>
    </row>
    <row r="30" spans="1:57" s="37" customFormat="1" ht="63.75" customHeight="1" thickBot="1" x14ac:dyDescent="0.3">
      <c r="A30" s="179"/>
      <c r="B30" s="180"/>
      <c r="C30" s="51">
        <v>15</v>
      </c>
      <c r="D30" s="64"/>
      <c r="E30" s="65"/>
      <c r="F30" s="66"/>
      <c r="G30" s="66"/>
      <c r="H30" s="66"/>
      <c r="I30" s="66"/>
      <c r="J30" s="67"/>
      <c r="K30" s="66"/>
      <c r="L30" s="66"/>
      <c r="M30" s="68"/>
      <c r="N30" s="69"/>
      <c r="O30" s="69"/>
      <c r="P30" s="69"/>
      <c r="Q30" s="69"/>
      <c r="R30" s="69"/>
      <c r="S30" s="70"/>
      <c r="T30" s="71"/>
      <c r="U30" s="65"/>
      <c r="V30" s="66"/>
      <c r="W30" s="66"/>
      <c r="X30" s="66"/>
      <c r="Y30" s="66"/>
      <c r="Z30" s="67"/>
      <c r="AA30" s="66"/>
      <c r="AB30" s="68"/>
      <c r="AC30" s="69"/>
      <c r="AD30" s="69"/>
      <c r="AE30" s="69"/>
      <c r="AF30" s="69"/>
      <c r="AG30" s="69"/>
      <c r="AH30" s="70"/>
      <c r="AI30" s="65"/>
      <c r="AJ30" s="66"/>
      <c r="AK30" s="66"/>
      <c r="AL30" s="67"/>
      <c r="AM30" s="69"/>
      <c r="AN30" s="66"/>
      <c r="AO30" s="68"/>
      <c r="AP30" s="69"/>
      <c r="AQ30" s="69"/>
      <c r="AR30" s="69"/>
      <c r="AS30" s="69"/>
      <c r="AT30" s="69"/>
      <c r="AU30" s="70"/>
      <c r="AV30" s="41"/>
      <c r="AW30" s="41"/>
      <c r="AX30" s="41"/>
      <c r="AY30" s="41"/>
      <c r="AZ30" s="41"/>
      <c r="BA30" s="42"/>
      <c r="BB30" s="41"/>
      <c r="BC30" s="41"/>
      <c r="BD30" s="41"/>
      <c r="BE30" s="41"/>
    </row>
    <row r="31" spans="1:57" s="37" customFormat="1" ht="63.75" customHeight="1" thickBot="1" x14ac:dyDescent="0.3">
      <c r="A31" s="179"/>
      <c r="B31" s="180"/>
      <c r="C31" s="51">
        <v>16</v>
      </c>
      <c r="D31" s="64"/>
      <c r="E31" s="65"/>
      <c r="F31" s="66"/>
      <c r="G31" s="66"/>
      <c r="H31" s="66"/>
      <c r="I31" s="66"/>
      <c r="J31" s="67"/>
      <c r="K31" s="66"/>
      <c r="L31" s="66"/>
      <c r="M31" s="68"/>
      <c r="N31" s="69"/>
      <c r="O31" s="69"/>
      <c r="P31" s="69"/>
      <c r="Q31" s="69"/>
      <c r="R31" s="69"/>
      <c r="S31" s="70"/>
      <c r="T31" s="71"/>
      <c r="U31" s="65"/>
      <c r="V31" s="66"/>
      <c r="W31" s="66"/>
      <c r="X31" s="66"/>
      <c r="Y31" s="66"/>
      <c r="Z31" s="67"/>
      <c r="AA31" s="66"/>
      <c r="AB31" s="68"/>
      <c r="AC31" s="69"/>
      <c r="AD31" s="69"/>
      <c r="AE31" s="69"/>
      <c r="AF31" s="69"/>
      <c r="AG31" s="69"/>
      <c r="AH31" s="70"/>
      <c r="AI31" s="65"/>
      <c r="AJ31" s="66"/>
      <c r="AK31" s="66"/>
      <c r="AL31" s="67"/>
      <c r="AM31" s="69"/>
      <c r="AN31" s="66"/>
      <c r="AO31" s="68"/>
      <c r="AP31" s="69"/>
      <c r="AQ31" s="69"/>
      <c r="AR31" s="69"/>
      <c r="AS31" s="69"/>
      <c r="AT31" s="69"/>
      <c r="AU31" s="70"/>
      <c r="AV31" s="41"/>
      <c r="AW31" s="41"/>
      <c r="AX31" s="41"/>
      <c r="AY31" s="41"/>
      <c r="AZ31" s="41"/>
      <c r="BA31" s="42"/>
      <c r="BB31" s="41"/>
      <c r="BC31" s="41"/>
      <c r="BD31" s="41"/>
      <c r="BE31" s="41"/>
    </row>
    <row r="32" spans="1:57" s="37" customFormat="1" ht="63.75" customHeight="1" thickBot="1" x14ac:dyDescent="0.3">
      <c r="A32" s="179"/>
      <c r="B32" s="180"/>
      <c r="C32" s="51">
        <v>17</v>
      </c>
      <c r="D32" s="64"/>
      <c r="E32" s="65"/>
      <c r="F32" s="66"/>
      <c r="G32" s="66"/>
      <c r="H32" s="66"/>
      <c r="I32" s="66"/>
      <c r="J32" s="67"/>
      <c r="K32" s="66"/>
      <c r="L32" s="66"/>
      <c r="M32" s="68"/>
      <c r="N32" s="69"/>
      <c r="O32" s="69"/>
      <c r="P32" s="69"/>
      <c r="Q32" s="69"/>
      <c r="R32" s="69"/>
      <c r="S32" s="70"/>
      <c r="T32" s="71"/>
      <c r="U32" s="65"/>
      <c r="V32" s="66"/>
      <c r="W32" s="66"/>
      <c r="X32" s="66"/>
      <c r="Y32" s="66"/>
      <c r="Z32" s="67"/>
      <c r="AA32" s="66"/>
      <c r="AB32" s="68"/>
      <c r="AC32" s="69"/>
      <c r="AD32" s="69"/>
      <c r="AE32" s="69"/>
      <c r="AF32" s="69"/>
      <c r="AG32" s="69"/>
      <c r="AH32" s="70"/>
      <c r="AI32" s="65"/>
      <c r="AJ32" s="66"/>
      <c r="AK32" s="66"/>
      <c r="AL32" s="67"/>
      <c r="AM32" s="69"/>
      <c r="AN32" s="66"/>
      <c r="AO32" s="68"/>
      <c r="AP32" s="69"/>
      <c r="AQ32" s="69"/>
      <c r="AR32" s="69"/>
      <c r="AS32" s="69"/>
      <c r="AT32" s="69"/>
      <c r="AU32" s="70"/>
      <c r="AV32" s="41"/>
      <c r="AW32" s="41"/>
      <c r="AX32" s="41"/>
      <c r="AY32" s="41"/>
      <c r="AZ32" s="41"/>
      <c r="BA32" s="42"/>
      <c r="BB32" s="41"/>
      <c r="BC32" s="41"/>
      <c r="BD32" s="41"/>
      <c r="BE32" s="41"/>
    </row>
    <row r="33" spans="1:59" s="37" customFormat="1" ht="63.75" customHeight="1" thickBot="1" x14ac:dyDescent="0.3">
      <c r="A33" s="179"/>
      <c r="B33" s="180"/>
      <c r="C33" s="51">
        <v>18</v>
      </c>
      <c r="D33" s="64"/>
      <c r="E33" s="65"/>
      <c r="F33" s="66"/>
      <c r="G33" s="66"/>
      <c r="H33" s="66"/>
      <c r="I33" s="66"/>
      <c r="J33" s="67"/>
      <c r="K33" s="66"/>
      <c r="L33" s="66"/>
      <c r="M33" s="68"/>
      <c r="N33" s="69"/>
      <c r="O33" s="69"/>
      <c r="P33" s="69"/>
      <c r="Q33" s="69"/>
      <c r="R33" s="69"/>
      <c r="S33" s="70"/>
      <c r="T33" s="71"/>
      <c r="U33" s="65"/>
      <c r="V33" s="66"/>
      <c r="W33" s="66"/>
      <c r="X33" s="66"/>
      <c r="Y33" s="66"/>
      <c r="Z33" s="67"/>
      <c r="AA33" s="66"/>
      <c r="AB33" s="68"/>
      <c r="AC33" s="69"/>
      <c r="AD33" s="69"/>
      <c r="AE33" s="69"/>
      <c r="AF33" s="69"/>
      <c r="AG33" s="69"/>
      <c r="AH33" s="70"/>
      <c r="AI33" s="65"/>
      <c r="AJ33" s="66"/>
      <c r="AK33" s="66"/>
      <c r="AL33" s="67"/>
      <c r="AM33" s="69"/>
      <c r="AN33" s="66"/>
      <c r="AO33" s="68"/>
      <c r="AP33" s="69"/>
      <c r="AQ33" s="69"/>
      <c r="AR33" s="69"/>
      <c r="AS33" s="69"/>
      <c r="AT33" s="69"/>
      <c r="AU33" s="70"/>
      <c r="AV33" s="41"/>
      <c r="AW33" s="41"/>
      <c r="AX33" s="41"/>
      <c r="AY33" s="41"/>
      <c r="AZ33" s="41"/>
      <c r="BA33" s="42"/>
      <c r="BB33" s="41"/>
      <c r="BC33" s="41"/>
      <c r="BD33" s="41"/>
      <c r="BE33" s="41"/>
    </row>
    <row r="34" spans="1:59" s="37" customFormat="1" ht="63.75" customHeight="1" thickBot="1" x14ac:dyDescent="0.3">
      <c r="A34" s="179"/>
      <c r="B34" s="180"/>
      <c r="C34" s="51">
        <v>19</v>
      </c>
      <c r="D34" s="64"/>
      <c r="E34" s="65"/>
      <c r="F34" s="66"/>
      <c r="G34" s="66"/>
      <c r="H34" s="66"/>
      <c r="I34" s="66"/>
      <c r="J34" s="67"/>
      <c r="K34" s="66"/>
      <c r="L34" s="66"/>
      <c r="M34" s="68"/>
      <c r="N34" s="69"/>
      <c r="O34" s="69"/>
      <c r="P34" s="69"/>
      <c r="Q34" s="69"/>
      <c r="R34" s="69"/>
      <c r="S34" s="70"/>
      <c r="T34" s="71"/>
      <c r="U34" s="65"/>
      <c r="V34" s="66"/>
      <c r="W34" s="66"/>
      <c r="X34" s="66"/>
      <c r="Y34" s="66"/>
      <c r="Z34" s="67"/>
      <c r="AA34" s="66"/>
      <c r="AB34" s="68"/>
      <c r="AC34" s="69"/>
      <c r="AD34" s="69"/>
      <c r="AE34" s="69"/>
      <c r="AF34" s="69"/>
      <c r="AG34" s="69"/>
      <c r="AH34" s="70"/>
      <c r="AI34" s="65"/>
      <c r="AJ34" s="66"/>
      <c r="AK34" s="66"/>
      <c r="AL34" s="67"/>
      <c r="AM34" s="69"/>
      <c r="AN34" s="66"/>
      <c r="AO34" s="68"/>
      <c r="AP34" s="69"/>
      <c r="AQ34" s="69"/>
      <c r="AR34" s="69"/>
      <c r="AS34" s="69"/>
      <c r="AT34" s="69"/>
      <c r="AU34" s="70"/>
      <c r="AV34" s="41"/>
      <c r="AW34" s="41"/>
      <c r="AX34" s="41"/>
      <c r="AY34" s="41"/>
      <c r="AZ34" s="41"/>
      <c r="BA34" s="42"/>
      <c r="BB34" s="41"/>
      <c r="BC34" s="41"/>
      <c r="BD34" s="41"/>
      <c r="BE34" s="41"/>
    </row>
    <row r="35" spans="1:59" s="37" customFormat="1" ht="63.75" customHeight="1" thickBot="1" x14ac:dyDescent="0.3">
      <c r="A35" s="179"/>
      <c r="B35" s="180"/>
      <c r="C35" s="51">
        <v>20</v>
      </c>
      <c r="D35" s="64"/>
      <c r="E35" s="65"/>
      <c r="F35" s="66"/>
      <c r="G35" s="66"/>
      <c r="H35" s="66"/>
      <c r="I35" s="66"/>
      <c r="J35" s="67"/>
      <c r="K35" s="66"/>
      <c r="L35" s="66"/>
      <c r="M35" s="68"/>
      <c r="N35" s="69"/>
      <c r="O35" s="69"/>
      <c r="P35" s="69"/>
      <c r="Q35" s="69"/>
      <c r="R35" s="69"/>
      <c r="S35" s="70"/>
      <c r="T35" s="71"/>
      <c r="U35" s="65"/>
      <c r="V35" s="66"/>
      <c r="W35" s="66"/>
      <c r="X35" s="66"/>
      <c r="Y35" s="66"/>
      <c r="Z35" s="67"/>
      <c r="AA35" s="66"/>
      <c r="AB35" s="68"/>
      <c r="AC35" s="69"/>
      <c r="AD35" s="69"/>
      <c r="AE35" s="69"/>
      <c r="AF35" s="69"/>
      <c r="AG35" s="69"/>
      <c r="AH35" s="70"/>
      <c r="AI35" s="65"/>
      <c r="AJ35" s="66"/>
      <c r="AK35" s="66"/>
      <c r="AL35" s="67"/>
      <c r="AM35" s="69"/>
      <c r="AN35" s="66"/>
      <c r="AO35" s="68"/>
      <c r="AP35" s="69"/>
      <c r="AQ35" s="69"/>
      <c r="AR35" s="69"/>
      <c r="AS35" s="69"/>
      <c r="AT35" s="69"/>
      <c r="AU35" s="70"/>
      <c r="AV35" s="41"/>
      <c r="AW35" s="41"/>
      <c r="AX35" s="41"/>
      <c r="AY35" s="41"/>
      <c r="AZ35" s="41"/>
      <c r="BA35" s="42"/>
      <c r="BB35" s="41"/>
      <c r="BC35" s="41"/>
      <c r="BD35" s="41"/>
      <c r="BE35" s="41"/>
    </row>
    <row r="36" spans="1:59" s="37" customFormat="1" ht="63.75" customHeight="1" thickBot="1" x14ac:dyDescent="0.3">
      <c r="A36" s="179"/>
      <c r="B36" s="180"/>
      <c r="C36" s="51">
        <v>21</v>
      </c>
      <c r="D36" s="64"/>
      <c r="E36" s="65"/>
      <c r="F36" s="66"/>
      <c r="G36" s="66"/>
      <c r="H36" s="66"/>
      <c r="I36" s="66"/>
      <c r="J36" s="67"/>
      <c r="K36" s="66"/>
      <c r="L36" s="66"/>
      <c r="M36" s="68"/>
      <c r="N36" s="69"/>
      <c r="O36" s="69"/>
      <c r="P36" s="69"/>
      <c r="Q36" s="69"/>
      <c r="R36" s="69"/>
      <c r="S36" s="70"/>
      <c r="T36" s="71"/>
      <c r="U36" s="65"/>
      <c r="V36" s="66"/>
      <c r="W36" s="66"/>
      <c r="X36" s="66"/>
      <c r="Y36" s="66"/>
      <c r="Z36" s="67"/>
      <c r="AA36" s="66"/>
      <c r="AB36" s="68"/>
      <c r="AC36" s="69"/>
      <c r="AD36" s="69"/>
      <c r="AE36" s="69"/>
      <c r="AF36" s="69"/>
      <c r="AG36" s="69"/>
      <c r="AH36" s="70"/>
      <c r="AI36" s="65"/>
      <c r="AJ36" s="66"/>
      <c r="AK36" s="66"/>
      <c r="AL36" s="67"/>
      <c r="AM36" s="69"/>
      <c r="AN36" s="66"/>
      <c r="AO36" s="68"/>
      <c r="AP36" s="69"/>
      <c r="AQ36" s="69"/>
      <c r="AR36" s="69"/>
      <c r="AS36" s="69"/>
      <c r="AT36" s="69"/>
      <c r="AU36" s="70"/>
      <c r="AV36" s="41"/>
      <c r="AW36" s="41"/>
      <c r="AX36" s="41"/>
      <c r="AY36" s="41"/>
      <c r="AZ36" s="41"/>
      <c r="BA36" s="42"/>
      <c r="BB36" s="41"/>
      <c r="BC36" s="41"/>
      <c r="BD36" s="41"/>
      <c r="BE36" s="41"/>
    </row>
    <row r="37" spans="1:59" s="37" customFormat="1" ht="63.75" customHeight="1" thickBot="1" x14ac:dyDescent="0.3">
      <c r="A37" s="179"/>
      <c r="B37" s="180"/>
      <c r="C37" s="51">
        <v>22</v>
      </c>
      <c r="D37" s="64"/>
      <c r="E37" s="65"/>
      <c r="F37" s="66"/>
      <c r="G37" s="66"/>
      <c r="H37" s="66"/>
      <c r="I37" s="66"/>
      <c r="J37" s="67"/>
      <c r="K37" s="66"/>
      <c r="L37" s="66"/>
      <c r="M37" s="68"/>
      <c r="N37" s="69"/>
      <c r="O37" s="69"/>
      <c r="P37" s="69"/>
      <c r="Q37" s="69"/>
      <c r="R37" s="69"/>
      <c r="S37" s="70"/>
      <c r="T37" s="71"/>
      <c r="U37" s="65"/>
      <c r="V37" s="66"/>
      <c r="W37" s="66"/>
      <c r="X37" s="66"/>
      <c r="Y37" s="66"/>
      <c r="Z37" s="67"/>
      <c r="AA37" s="66"/>
      <c r="AB37" s="68"/>
      <c r="AC37" s="69"/>
      <c r="AD37" s="69"/>
      <c r="AE37" s="69"/>
      <c r="AF37" s="69"/>
      <c r="AG37" s="69"/>
      <c r="AH37" s="70"/>
      <c r="AI37" s="65"/>
      <c r="AJ37" s="66"/>
      <c r="AK37" s="66"/>
      <c r="AL37" s="67"/>
      <c r="AM37" s="69"/>
      <c r="AN37" s="66"/>
      <c r="AO37" s="68"/>
      <c r="AP37" s="69"/>
      <c r="AQ37" s="69"/>
      <c r="AR37" s="69"/>
      <c r="AS37" s="69"/>
      <c r="AT37" s="69"/>
      <c r="AU37" s="70"/>
      <c r="AV37" s="41"/>
      <c r="AW37" s="41"/>
      <c r="AX37" s="41"/>
      <c r="AY37" s="41"/>
      <c r="AZ37" s="41"/>
      <c r="BA37" s="42"/>
      <c r="BB37" s="41"/>
      <c r="BC37" s="41"/>
      <c r="BD37" s="41"/>
      <c r="BE37" s="41"/>
    </row>
    <row r="38" spans="1:59" s="37" customFormat="1" ht="63.75" customHeight="1" thickBot="1" x14ac:dyDescent="0.3">
      <c r="A38" s="179"/>
      <c r="B38" s="180"/>
      <c r="C38" s="51">
        <v>23</v>
      </c>
      <c r="D38" s="64"/>
      <c r="E38" s="65"/>
      <c r="F38" s="66"/>
      <c r="G38" s="66"/>
      <c r="H38" s="66"/>
      <c r="I38" s="66"/>
      <c r="J38" s="67"/>
      <c r="K38" s="66"/>
      <c r="L38" s="66"/>
      <c r="M38" s="68"/>
      <c r="N38" s="69"/>
      <c r="O38" s="69"/>
      <c r="P38" s="69"/>
      <c r="Q38" s="69"/>
      <c r="R38" s="69"/>
      <c r="S38" s="70"/>
      <c r="T38" s="71"/>
      <c r="U38" s="65"/>
      <c r="V38" s="66"/>
      <c r="W38" s="66"/>
      <c r="X38" s="66"/>
      <c r="Y38" s="66"/>
      <c r="Z38" s="67"/>
      <c r="AA38" s="66"/>
      <c r="AB38" s="68"/>
      <c r="AC38" s="69"/>
      <c r="AD38" s="69"/>
      <c r="AE38" s="69"/>
      <c r="AF38" s="69"/>
      <c r="AG38" s="69"/>
      <c r="AH38" s="70"/>
      <c r="AI38" s="65"/>
      <c r="AJ38" s="66"/>
      <c r="AK38" s="66"/>
      <c r="AL38" s="67"/>
      <c r="AM38" s="69"/>
      <c r="AN38" s="66"/>
      <c r="AO38" s="68"/>
      <c r="AP38" s="69"/>
      <c r="AQ38" s="69"/>
      <c r="AR38" s="69"/>
      <c r="AS38" s="69"/>
      <c r="AT38" s="69"/>
      <c r="AU38" s="70"/>
      <c r="AV38" s="41"/>
      <c r="AW38" s="41"/>
      <c r="AX38" s="41"/>
      <c r="AY38" s="41"/>
      <c r="AZ38" s="41"/>
      <c r="BA38" s="42"/>
      <c r="BB38" s="41"/>
      <c r="BC38" s="41"/>
      <c r="BD38" s="41"/>
      <c r="BE38" s="41"/>
    </row>
    <row r="39" spans="1:59" s="37" customFormat="1" ht="63.75" customHeight="1" thickBot="1" x14ac:dyDescent="0.3">
      <c r="A39" s="179"/>
      <c r="B39" s="180"/>
      <c r="C39" s="51">
        <v>24</v>
      </c>
      <c r="D39" s="64"/>
      <c r="E39" s="65"/>
      <c r="F39" s="66"/>
      <c r="G39" s="66"/>
      <c r="H39" s="66"/>
      <c r="I39" s="66"/>
      <c r="J39" s="67"/>
      <c r="K39" s="66"/>
      <c r="L39" s="66"/>
      <c r="M39" s="68"/>
      <c r="N39" s="69"/>
      <c r="O39" s="69"/>
      <c r="P39" s="69"/>
      <c r="Q39" s="69"/>
      <c r="R39" s="69"/>
      <c r="S39" s="70"/>
      <c r="T39" s="71"/>
      <c r="U39" s="65"/>
      <c r="V39" s="66"/>
      <c r="W39" s="66"/>
      <c r="X39" s="66"/>
      <c r="Y39" s="66"/>
      <c r="Z39" s="67"/>
      <c r="AA39" s="66"/>
      <c r="AB39" s="68"/>
      <c r="AC39" s="69"/>
      <c r="AD39" s="69"/>
      <c r="AE39" s="69"/>
      <c r="AF39" s="69"/>
      <c r="AG39" s="69"/>
      <c r="AH39" s="70"/>
      <c r="AI39" s="65"/>
      <c r="AJ39" s="66"/>
      <c r="AK39" s="66"/>
      <c r="AL39" s="67"/>
      <c r="AM39" s="69"/>
      <c r="AN39" s="66"/>
      <c r="AO39" s="68"/>
      <c r="AP39" s="69"/>
      <c r="AQ39" s="69"/>
      <c r="AR39" s="69"/>
      <c r="AS39" s="69"/>
      <c r="AT39" s="69"/>
      <c r="AU39" s="70"/>
      <c r="AV39" s="41"/>
      <c r="AW39" s="41"/>
      <c r="AX39" s="41"/>
      <c r="AY39" s="41"/>
      <c r="AZ39" s="41"/>
      <c r="BA39" s="42"/>
      <c r="BB39" s="41"/>
      <c r="BC39" s="41"/>
      <c r="BD39" s="41"/>
      <c r="BE39" s="41"/>
    </row>
    <row r="40" spans="1:59" s="37" customFormat="1" ht="63.75" customHeight="1" thickBot="1" x14ac:dyDescent="0.3">
      <c r="A40" s="179"/>
      <c r="B40" s="180"/>
      <c r="C40" s="51">
        <v>25</v>
      </c>
      <c r="D40" s="64"/>
      <c r="E40" s="65"/>
      <c r="F40" s="66"/>
      <c r="G40" s="66"/>
      <c r="H40" s="66"/>
      <c r="I40" s="66"/>
      <c r="J40" s="67"/>
      <c r="K40" s="66"/>
      <c r="L40" s="66"/>
      <c r="M40" s="68"/>
      <c r="N40" s="69"/>
      <c r="O40" s="69"/>
      <c r="P40" s="69"/>
      <c r="Q40" s="69"/>
      <c r="R40" s="69"/>
      <c r="S40" s="70"/>
      <c r="T40" s="71"/>
      <c r="U40" s="65"/>
      <c r="V40" s="66"/>
      <c r="W40" s="66"/>
      <c r="X40" s="66"/>
      <c r="Y40" s="66"/>
      <c r="Z40" s="67"/>
      <c r="AA40" s="66"/>
      <c r="AB40" s="68"/>
      <c r="AC40" s="69"/>
      <c r="AD40" s="69"/>
      <c r="AE40" s="69"/>
      <c r="AF40" s="69"/>
      <c r="AG40" s="69"/>
      <c r="AH40" s="70"/>
      <c r="AI40" s="65"/>
      <c r="AJ40" s="66"/>
      <c r="AK40" s="66"/>
      <c r="AL40" s="67"/>
      <c r="AM40" s="69"/>
      <c r="AN40" s="66"/>
      <c r="AO40" s="68"/>
      <c r="AP40" s="69"/>
      <c r="AQ40" s="69"/>
      <c r="AR40" s="69"/>
      <c r="AS40" s="69"/>
      <c r="AT40" s="69"/>
      <c r="AU40" s="70"/>
      <c r="AV40" s="41"/>
      <c r="AW40" s="41"/>
      <c r="AX40" s="41"/>
      <c r="AY40" s="41"/>
      <c r="AZ40" s="41"/>
      <c r="BA40" s="42"/>
      <c r="BB40" s="41"/>
      <c r="BC40" s="41"/>
      <c r="BD40" s="41"/>
      <c r="BE40" s="41"/>
    </row>
    <row r="41" spans="1:59" s="4" customFormat="1" ht="49.5" customHeight="1" thickBot="1" x14ac:dyDescent="0.3">
      <c r="A41" s="179"/>
      <c r="B41" s="180"/>
      <c r="C41" s="51" t="s">
        <v>27</v>
      </c>
      <c r="D41" s="50"/>
      <c r="E41" s="181" t="e">
        <f>E16*N16+#REF!</f>
        <v>#REF!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T41" s="26"/>
      <c r="U41" s="181" t="e">
        <f>AC16+#REF!</f>
        <v>#REF!</v>
      </c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3"/>
      <c r="AI41" s="181" t="e">
        <f>AP16+#REF!</f>
        <v>#REF!</v>
      </c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3"/>
      <c r="AV41" s="2"/>
      <c r="AW41" s="2"/>
      <c r="AX41" s="2"/>
      <c r="AY41" s="2"/>
      <c r="AZ41" s="2"/>
      <c r="BA41" s="22"/>
      <c r="BB41" s="2"/>
      <c r="BC41" s="2"/>
      <c r="BD41" s="2"/>
      <c r="BE41" s="2"/>
    </row>
    <row r="42" spans="1:59" ht="64.5" customHeight="1" x14ac:dyDescent="0.25">
      <c r="A42" s="191" t="s">
        <v>28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</row>
    <row r="43" spans="1:59" s="31" customFormat="1" ht="24" customHeight="1" x14ac:dyDescent="0.3">
      <c r="A43" s="43" t="s">
        <v>19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32"/>
      <c r="AY43" s="32"/>
      <c r="AZ43" s="32"/>
      <c r="BA43" s="32"/>
      <c r="BB43" s="32"/>
      <c r="BC43" s="32"/>
      <c r="BD43" s="32"/>
      <c r="BE43" s="32"/>
      <c r="BF43" s="32"/>
      <c r="BG43" s="32"/>
    </row>
    <row r="44" spans="1:59" ht="18.75" x14ac:dyDescent="0.3">
      <c r="A44" s="162" t="s">
        <v>23</v>
      </c>
      <c r="B44" s="162"/>
      <c r="C44" s="162"/>
      <c r="D44" s="162"/>
      <c r="E44" s="162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6"/>
      <c r="AD44" s="46"/>
      <c r="AE44" s="163" t="s">
        <v>20</v>
      </c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BF44" s="2"/>
      <c r="BG44" s="2"/>
    </row>
    <row r="45" spans="1:59" ht="18.75" x14ac:dyDescent="0.3">
      <c r="A45" s="175">
        <f>AI5</f>
        <v>44041</v>
      </c>
      <c r="B45" s="175"/>
      <c r="C45" s="175"/>
      <c r="D45" s="175"/>
      <c r="E45" s="47"/>
      <c r="F45" s="47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176"/>
      <c r="T45" s="163"/>
      <c r="U45" s="163"/>
      <c r="V45" s="163"/>
      <c r="W45" s="163"/>
      <c r="X45" s="163"/>
      <c r="Y45" s="163"/>
      <c r="Z45" s="163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BF45" s="2"/>
      <c r="BG45" s="2"/>
    </row>
    <row r="46" spans="1:59" ht="18.75" x14ac:dyDescent="0.3">
      <c r="A46" s="162"/>
      <c r="B46" s="162"/>
      <c r="C46" s="162"/>
      <c r="D46" s="162"/>
      <c r="E46" s="48"/>
      <c r="F46" s="48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BF46" s="2"/>
      <c r="BG46" s="2"/>
    </row>
  </sheetData>
  <mergeCells count="66">
    <mergeCell ref="A46:D46"/>
    <mergeCell ref="A45:D45"/>
    <mergeCell ref="S45:Z45"/>
    <mergeCell ref="A10:B41"/>
    <mergeCell ref="AI41:AU41"/>
    <mergeCell ref="E41:S41"/>
    <mergeCell ref="AC16:AF16"/>
    <mergeCell ref="U41:AH41"/>
    <mergeCell ref="E16:I16"/>
    <mergeCell ref="K16:L16"/>
    <mergeCell ref="U10:X10"/>
    <mergeCell ref="U13:Y13"/>
    <mergeCell ref="E12:H12"/>
    <mergeCell ref="D10:D14"/>
    <mergeCell ref="E10:H10"/>
    <mergeCell ref="A42:AU42"/>
    <mergeCell ref="AI9:AU9"/>
    <mergeCell ref="AI10:AU10"/>
    <mergeCell ref="A44:E44"/>
    <mergeCell ref="AE44:AW44"/>
    <mergeCell ref="AP16:AS16"/>
    <mergeCell ref="AI16:AK16"/>
    <mergeCell ref="X12:AA12"/>
    <mergeCell ref="AI12:AK12"/>
    <mergeCell ref="AL12:AM12"/>
    <mergeCell ref="U16:Y16"/>
    <mergeCell ref="AN12:AO12"/>
    <mergeCell ref="U12:W12"/>
    <mergeCell ref="N16:Q16"/>
    <mergeCell ref="J13:T13"/>
    <mergeCell ref="I14:T14"/>
    <mergeCell ref="N12:T12"/>
    <mergeCell ref="A9:B9"/>
    <mergeCell ref="U9:AH9"/>
    <mergeCell ref="E9:S9"/>
    <mergeCell ref="Y10:AH10"/>
    <mergeCell ref="I12:K12"/>
    <mergeCell ref="L12:M12"/>
    <mergeCell ref="E13:I13"/>
    <mergeCell ref="E14:H14"/>
    <mergeCell ref="I10:S10"/>
    <mergeCell ref="E11:T11"/>
    <mergeCell ref="C10:C15"/>
    <mergeCell ref="A2:AU3"/>
    <mergeCell ref="A7:B8"/>
    <mergeCell ref="P4:U4"/>
    <mergeCell ref="H4:O4"/>
    <mergeCell ref="AD5:AF5"/>
    <mergeCell ref="AQ5:AS5"/>
    <mergeCell ref="C7:AU8"/>
    <mergeCell ref="A1:AU1"/>
    <mergeCell ref="BG2:BS2"/>
    <mergeCell ref="U14:X14"/>
    <mergeCell ref="Y14:AH14"/>
    <mergeCell ref="AI13:AL13"/>
    <mergeCell ref="AI14:AK14"/>
    <mergeCell ref="AL14:AU14"/>
    <mergeCell ref="W4:AC4"/>
    <mergeCell ref="U11:AH11"/>
    <mergeCell ref="AC12:AH12"/>
    <mergeCell ref="AI11:AU11"/>
    <mergeCell ref="AP12:AU12"/>
    <mergeCell ref="AM13:AU13"/>
    <mergeCell ref="AA13:AH13"/>
    <mergeCell ref="AI5:AP5"/>
    <mergeCell ref="AD4:AS4"/>
  </mergeCells>
  <pageMargins left="0.17" right="0.15748031496062992" top="0.35" bottom="0.15748031496062992" header="0.36" footer="0.23622047244094491"/>
  <pageSetup paperSize="9" scale="7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A14" zoomScale="115" zoomScaleNormal="115" workbookViewId="0">
      <selection sqref="A1:J30"/>
    </sheetView>
  </sheetViews>
  <sheetFormatPr defaultRowHeight="15" x14ac:dyDescent="0.25"/>
  <cols>
    <col min="1" max="1" width="16.28515625" customWidth="1"/>
    <col min="2" max="2" width="45.85546875" style="75" customWidth="1"/>
    <col min="3" max="3" width="6.140625" customWidth="1"/>
    <col min="4" max="4" width="12" customWidth="1"/>
    <col min="5" max="5" width="18.42578125" customWidth="1"/>
    <col min="6" max="6" width="15.28515625" customWidth="1"/>
    <col min="7" max="7" width="14" customWidth="1"/>
    <col min="8" max="8" width="16.42578125" customWidth="1"/>
    <col min="9" max="9" width="15.28515625" customWidth="1"/>
    <col min="10" max="10" width="15.5703125" customWidth="1"/>
  </cols>
  <sheetData>
    <row r="1" spans="1:10" ht="33" customHeight="1" x14ac:dyDescent="0.25">
      <c r="A1" s="193" t="s">
        <v>58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ht="6.75" customHeight="1" x14ac:dyDescent="0.25">
      <c r="A2" s="58"/>
      <c r="B2" s="76"/>
      <c r="C2" s="58"/>
      <c r="D2" s="58"/>
      <c r="E2" s="58"/>
      <c r="F2" s="58"/>
      <c r="G2" s="58"/>
      <c r="H2" s="58"/>
      <c r="I2" s="58"/>
      <c r="J2" s="58"/>
    </row>
    <row r="3" spans="1:10" x14ac:dyDescent="0.25">
      <c r="A3" s="22"/>
      <c r="B3" s="83"/>
      <c r="C3" s="22"/>
      <c r="D3" s="22"/>
      <c r="E3" s="22"/>
      <c r="F3" s="22"/>
      <c r="G3" s="22"/>
      <c r="H3" s="22"/>
      <c r="I3" s="22"/>
      <c r="J3" s="78">
        <v>46247</v>
      </c>
    </row>
    <row r="4" spans="1:10" ht="10.5" customHeight="1" x14ac:dyDescent="0.25">
      <c r="A4" s="2"/>
      <c r="B4" s="84"/>
      <c r="C4" s="2"/>
      <c r="D4" s="2"/>
      <c r="E4" s="2"/>
      <c r="F4" s="2"/>
      <c r="G4" s="2"/>
      <c r="H4" s="2"/>
      <c r="I4" s="2"/>
      <c r="J4" s="2"/>
    </row>
    <row r="5" spans="1:10" ht="78" customHeight="1" x14ac:dyDescent="0.25">
      <c r="A5" s="194" t="s">
        <v>3</v>
      </c>
      <c r="B5" s="197" t="s">
        <v>41</v>
      </c>
      <c r="C5" s="197"/>
      <c r="D5" s="197"/>
      <c r="E5" s="197"/>
      <c r="F5" s="197"/>
      <c r="G5" s="197"/>
      <c r="H5" s="197"/>
      <c r="I5" s="197"/>
      <c r="J5" s="197"/>
    </row>
    <row r="6" spans="1:10" ht="27" customHeight="1" x14ac:dyDescent="0.25">
      <c r="A6" s="194"/>
      <c r="B6" s="194" t="s">
        <v>4</v>
      </c>
      <c r="C6" s="194"/>
      <c r="D6" s="194"/>
      <c r="E6" s="197" t="s">
        <v>36</v>
      </c>
      <c r="F6" s="197"/>
      <c r="G6" s="197" t="s">
        <v>37</v>
      </c>
      <c r="H6" s="197"/>
      <c r="I6" s="197" t="s">
        <v>38</v>
      </c>
      <c r="J6" s="197"/>
    </row>
    <row r="7" spans="1:10" s="77" customFormat="1" ht="85.5" customHeight="1" x14ac:dyDescent="0.25">
      <c r="A7" s="194"/>
      <c r="B7" s="194"/>
      <c r="C7" s="194"/>
      <c r="D7" s="194"/>
      <c r="E7" s="195" t="s">
        <v>53</v>
      </c>
      <c r="F7" s="196"/>
      <c r="G7" s="196" t="s">
        <v>64</v>
      </c>
      <c r="H7" s="196"/>
      <c r="I7" s="196" t="s">
        <v>54</v>
      </c>
      <c r="J7" s="196"/>
    </row>
    <row r="8" spans="1:10" s="77" customFormat="1" ht="30" x14ac:dyDescent="0.25">
      <c r="A8" s="194"/>
      <c r="B8" s="100" t="s">
        <v>31</v>
      </c>
      <c r="C8" s="79" t="s">
        <v>32</v>
      </c>
      <c r="D8" s="79" t="s">
        <v>30</v>
      </c>
      <c r="E8" s="79" t="s">
        <v>33</v>
      </c>
      <c r="F8" s="79" t="s">
        <v>34</v>
      </c>
      <c r="G8" s="79" t="s">
        <v>33</v>
      </c>
      <c r="H8" s="79" t="s">
        <v>34</v>
      </c>
      <c r="I8" s="79" t="s">
        <v>33</v>
      </c>
      <c r="J8" s="79" t="s">
        <v>34</v>
      </c>
    </row>
    <row r="9" spans="1:10" s="77" customFormat="1" ht="35.25" customHeight="1" x14ac:dyDescent="0.25">
      <c r="A9" s="192" t="s">
        <v>35</v>
      </c>
      <c r="B9" s="95" t="s">
        <v>59</v>
      </c>
      <c r="C9" s="98" t="s">
        <v>42</v>
      </c>
      <c r="D9" s="91">
        <v>6</v>
      </c>
      <c r="E9" s="82">
        <v>1000</v>
      </c>
      <c r="F9" s="90">
        <f>D9*E9</f>
        <v>6000</v>
      </c>
      <c r="G9" s="82">
        <v>914.1</v>
      </c>
      <c r="H9" s="82">
        <f>D9*1.22*G9</f>
        <v>6691.2120000000004</v>
      </c>
      <c r="I9" s="82">
        <v>775.62</v>
      </c>
      <c r="J9" s="80">
        <f>D9*I9</f>
        <v>4653.72</v>
      </c>
    </row>
    <row r="10" spans="1:10" s="77" customFormat="1" ht="39" customHeight="1" x14ac:dyDescent="0.25">
      <c r="A10" s="192"/>
      <c r="B10" s="95" t="s">
        <v>60</v>
      </c>
      <c r="C10" s="98" t="s">
        <v>42</v>
      </c>
      <c r="D10" s="91">
        <v>6</v>
      </c>
      <c r="E10" s="82">
        <v>679.83</v>
      </c>
      <c r="F10" s="90">
        <f t="shared" ref="F10:F22" si="0">D10*E10</f>
        <v>4078.9800000000005</v>
      </c>
      <c r="G10" s="82">
        <v>737.97</v>
      </c>
      <c r="H10" s="82">
        <f t="shared" ref="H10:H22" si="1">D10*1.22*G10</f>
        <v>5401.9404000000004</v>
      </c>
      <c r="I10" s="82">
        <v>513.24</v>
      </c>
      <c r="J10" s="80">
        <f t="shared" ref="J10:J22" si="2">D10*I10</f>
        <v>3079.44</v>
      </c>
    </row>
    <row r="11" spans="1:10" s="77" customFormat="1" ht="33.75" customHeight="1" x14ac:dyDescent="0.25">
      <c r="A11" s="192"/>
      <c r="B11" s="95" t="s">
        <v>61</v>
      </c>
      <c r="C11" s="98" t="s">
        <v>43</v>
      </c>
      <c r="D11" s="91">
        <v>14</v>
      </c>
      <c r="E11" s="82">
        <v>2049.64</v>
      </c>
      <c r="F11" s="90">
        <f t="shared" si="0"/>
        <v>28694.959999999999</v>
      </c>
      <c r="G11" s="82">
        <v>1995.41</v>
      </c>
      <c r="H11" s="82">
        <f t="shared" si="1"/>
        <v>34081.602800000001</v>
      </c>
      <c r="I11" s="82">
        <v>1906.83</v>
      </c>
      <c r="J11" s="80">
        <f t="shared" si="2"/>
        <v>26695.62</v>
      </c>
    </row>
    <row r="12" spans="1:10" s="77" customFormat="1" ht="42.75" customHeight="1" x14ac:dyDescent="0.25">
      <c r="A12" s="192"/>
      <c r="B12" s="95" t="s">
        <v>62</v>
      </c>
      <c r="C12" s="98" t="s">
        <v>42</v>
      </c>
      <c r="D12" s="91">
        <v>6</v>
      </c>
      <c r="E12" s="82">
        <v>3650</v>
      </c>
      <c r="F12" s="90">
        <f t="shared" si="0"/>
        <v>21900</v>
      </c>
      <c r="G12" s="82">
        <v>780.33</v>
      </c>
      <c r="H12" s="82">
        <f t="shared" si="1"/>
        <v>5712.0156000000006</v>
      </c>
      <c r="I12" s="82">
        <v>3481.08</v>
      </c>
      <c r="J12" s="80">
        <f t="shared" si="2"/>
        <v>20886.48</v>
      </c>
    </row>
    <row r="13" spans="1:10" s="77" customFormat="1" ht="36.75" customHeight="1" x14ac:dyDescent="0.25">
      <c r="A13" s="192"/>
      <c r="B13" s="95" t="s">
        <v>55</v>
      </c>
      <c r="C13" s="99" t="s">
        <v>42</v>
      </c>
      <c r="D13" s="92">
        <v>2</v>
      </c>
      <c r="E13" s="93">
        <v>8750</v>
      </c>
      <c r="F13" s="94">
        <f t="shared" si="0"/>
        <v>17500</v>
      </c>
      <c r="G13" s="93">
        <v>10422.950000000001</v>
      </c>
      <c r="H13" s="82">
        <f t="shared" si="1"/>
        <v>25431.998</v>
      </c>
      <c r="I13" s="93">
        <v>8216.5</v>
      </c>
      <c r="J13" s="80">
        <f t="shared" si="2"/>
        <v>16433</v>
      </c>
    </row>
    <row r="14" spans="1:10" s="77" customFormat="1" ht="36.75" customHeight="1" x14ac:dyDescent="0.25">
      <c r="A14" s="192"/>
      <c r="B14" s="97" t="s">
        <v>56</v>
      </c>
      <c r="C14" s="99" t="s">
        <v>42</v>
      </c>
      <c r="D14" s="91">
        <v>1</v>
      </c>
      <c r="E14" s="82">
        <v>88000</v>
      </c>
      <c r="F14" s="90">
        <f t="shared" si="0"/>
        <v>88000</v>
      </c>
      <c r="G14" s="82">
        <v>58264.85</v>
      </c>
      <c r="H14" s="82">
        <f t="shared" si="1"/>
        <v>71083.116999999998</v>
      </c>
      <c r="I14" s="82">
        <v>86307.79</v>
      </c>
      <c r="J14" s="80">
        <f t="shared" si="2"/>
        <v>86307.79</v>
      </c>
    </row>
    <row r="15" spans="1:10" s="77" customFormat="1" ht="36.75" customHeight="1" x14ac:dyDescent="0.25">
      <c r="A15" s="192"/>
      <c r="B15" s="97" t="s">
        <v>44</v>
      </c>
      <c r="C15" s="81" t="s">
        <v>42</v>
      </c>
      <c r="D15" s="91">
        <v>3400</v>
      </c>
      <c r="E15" s="82">
        <v>22.18</v>
      </c>
      <c r="F15" s="90">
        <f t="shared" si="0"/>
        <v>75412</v>
      </c>
      <c r="G15" s="82">
        <v>42.36</v>
      </c>
      <c r="H15" s="82">
        <f t="shared" si="1"/>
        <v>175709.28</v>
      </c>
      <c r="I15" s="82">
        <v>21.86</v>
      </c>
      <c r="J15" s="80">
        <f t="shared" si="2"/>
        <v>74324</v>
      </c>
    </row>
    <row r="16" spans="1:10" s="77" customFormat="1" ht="36.75" customHeight="1" x14ac:dyDescent="0.25">
      <c r="A16" s="192"/>
      <c r="B16" s="97" t="s">
        <v>45</v>
      </c>
      <c r="C16" s="81" t="s">
        <v>42</v>
      </c>
      <c r="D16" s="91">
        <v>8</v>
      </c>
      <c r="E16" s="82">
        <v>3450</v>
      </c>
      <c r="F16" s="90">
        <f t="shared" si="0"/>
        <v>27600</v>
      </c>
      <c r="G16" s="82">
        <v>2946.3</v>
      </c>
      <c r="H16" s="82">
        <f t="shared" si="1"/>
        <v>28755.888000000003</v>
      </c>
      <c r="I16" s="82">
        <v>3292.36</v>
      </c>
      <c r="J16" s="80">
        <f t="shared" si="2"/>
        <v>26338.880000000001</v>
      </c>
    </row>
    <row r="17" spans="1:10" s="77" customFormat="1" ht="36.75" customHeight="1" x14ac:dyDescent="0.25">
      <c r="A17" s="192"/>
      <c r="B17" s="97" t="s">
        <v>46</v>
      </c>
      <c r="C17" s="81" t="s">
        <v>42</v>
      </c>
      <c r="D17" s="91">
        <v>12</v>
      </c>
      <c r="E17" s="82">
        <v>791.67</v>
      </c>
      <c r="F17" s="90">
        <f t="shared" si="0"/>
        <v>9500.0399999999991</v>
      </c>
      <c r="G17" s="82">
        <v>322.16000000000003</v>
      </c>
      <c r="H17" s="82">
        <f t="shared" si="1"/>
        <v>4716.4224000000004</v>
      </c>
      <c r="I17" s="82">
        <v>749.15</v>
      </c>
      <c r="J17" s="80">
        <f t="shared" si="2"/>
        <v>8989.7999999999993</v>
      </c>
    </row>
    <row r="18" spans="1:10" s="77" customFormat="1" ht="36.75" customHeight="1" x14ac:dyDescent="0.25">
      <c r="A18" s="192"/>
      <c r="B18" s="97" t="s">
        <v>63</v>
      </c>
      <c r="C18" s="81" t="s">
        <v>43</v>
      </c>
      <c r="D18" s="91">
        <v>17</v>
      </c>
      <c r="E18" s="82">
        <v>1911.76</v>
      </c>
      <c r="F18" s="90">
        <f t="shared" si="0"/>
        <v>32499.919999999998</v>
      </c>
      <c r="G18" s="82">
        <v>2329.84</v>
      </c>
      <c r="H18" s="82">
        <f t="shared" si="1"/>
        <v>48320.881600000001</v>
      </c>
      <c r="I18" s="82">
        <v>1818.22</v>
      </c>
      <c r="J18" s="80">
        <f t="shared" si="2"/>
        <v>30909.74</v>
      </c>
    </row>
    <row r="19" spans="1:10" s="77" customFormat="1" ht="36.75" customHeight="1" x14ac:dyDescent="0.25">
      <c r="A19" s="192"/>
      <c r="B19" s="97" t="s">
        <v>47</v>
      </c>
      <c r="C19" s="81" t="s">
        <v>42</v>
      </c>
      <c r="D19" s="91">
        <v>40</v>
      </c>
      <c r="E19" s="82">
        <v>4500</v>
      </c>
      <c r="F19" s="90">
        <f t="shared" si="0"/>
        <v>180000</v>
      </c>
      <c r="G19" s="82">
        <v>4519.21</v>
      </c>
      <c r="H19" s="82">
        <f t="shared" si="1"/>
        <v>220537.44799999997</v>
      </c>
      <c r="I19" s="82">
        <v>3700.43</v>
      </c>
      <c r="J19" s="80">
        <f t="shared" si="2"/>
        <v>148017.19999999998</v>
      </c>
    </row>
    <row r="20" spans="1:10" s="77" customFormat="1" ht="36.75" customHeight="1" x14ac:dyDescent="0.25">
      <c r="A20" s="192"/>
      <c r="B20" s="97" t="s">
        <v>48</v>
      </c>
      <c r="C20" s="81" t="s">
        <v>42</v>
      </c>
      <c r="D20" s="91">
        <v>9</v>
      </c>
      <c r="E20" s="82">
        <v>10844</v>
      </c>
      <c r="F20" s="90">
        <f t="shared" si="0"/>
        <v>97596</v>
      </c>
      <c r="G20" s="82">
        <v>8417.51</v>
      </c>
      <c r="H20" s="82">
        <f t="shared" si="1"/>
        <v>92424.2598</v>
      </c>
      <c r="I20" s="82">
        <v>10555.56</v>
      </c>
      <c r="J20" s="80">
        <f t="shared" si="2"/>
        <v>95000.04</v>
      </c>
    </row>
    <row r="21" spans="1:10" s="77" customFormat="1" ht="36.75" customHeight="1" x14ac:dyDescent="0.25">
      <c r="A21" s="192"/>
      <c r="B21" s="97" t="s">
        <v>49</v>
      </c>
      <c r="C21" s="81" t="s">
        <v>42</v>
      </c>
      <c r="D21" s="91">
        <v>1</v>
      </c>
      <c r="E21" s="82">
        <v>45000</v>
      </c>
      <c r="F21" s="90">
        <f t="shared" si="0"/>
        <v>45000</v>
      </c>
      <c r="G21" s="82">
        <v>27182.79</v>
      </c>
      <c r="H21" s="82">
        <f t="shared" si="1"/>
        <v>33163.003799999999</v>
      </c>
      <c r="I21" s="82">
        <v>41000</v>
      </c>
      <c r="J21" s="80">
        <f t="shared" si="2"/>
        <v>41000</v>
      </c>
    </row>
    <row r="22" spans="1:10" s="77" customFormat="1" ht="36.75" customHeight="1" x14ac:dyDescent="0.25">
      <c r="A22" s="192"/>
      <c r="B22" s="97" t="s">
        <v>50</v>
      </c>
      <c r="C22" s="81" t="s">
        <v>42</v>
      </c>
      <c r="D22" s="91">
        <v>12</v>
      </c>
      <c r="E22" s="82">
        <v>666.67</v>
      </c>
      <c r="F22" s="90">
        <f t="shared" si="0"/>
        <v>8000.0399999999991</v>
      </c>
      <c r="G22" s="82">
        <v>679.56</v>
      </c>
      <c r="H22" s="82">
        <f t="shared" si="1"/>
        <v>9948.7583999999988</v>
      </c>
      <c r="I22" s="82">
        <v>555.82000000000005</v>
      </c>
      <c r="J22" s="80">
        <f t="shared" si="2"/>
        <v>6669.84</v>
      </c>
    </row>
    <row r="23" spans="1:10" s="77" customFormat="1" ht="29.25" customHeight="1" x14ac:dyDescent="0.25">
      <c r="A23" s="96"/>
      <c r="B23" s="85" t="s">
        <v>39</v>
      </c>
      <c r="C23" s="86" t="s">
        <v>40</v>
      </c>
      <c r="D23" s="86" t="s">
        <v>40</v>
      </c>
      <c r="E23" s="86" t="s">
        <v>40</v>
      </c>
      <c r="F23" s="87">
        <f>SUM(F9:F22)</f>
        <v>641781.93999999994</v>
      </c>
      <c r="G23" s="86" t="s">
        <v>40</v>
      </c>
      <c r="H23" s="87">
        <f>SUM(H9:H22)</f>
        <v>761977.82779999997</v>
      </c>
      <c r="I23" s="86" t="s">
        <v>40</v>
      </c>
      <c r="J23" s="88">
        <f>SUM(J9:J22)</f>
        <v>589305.54999999993</v>
      </c>
    </row>
    <row r="25" spans="1:10" x14ac:dyDescent="0.25">
      <c r="A25" s="2" t="s">
        <v>57</v>
      </c>
    </row>
    <row r="28" spans="1:10" x14ac:dyDescent="0.25">
      <c r="A28" s="2" t="s">
        <v>51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 t="s">
        <v>52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89">
        <f>J3</f>
        <v>46247</v>
      </c>
    </row>
  </sheetData>
  <mergeCells count="11">
    <mergeCell ref="A9:A22"/>
    <mergeCell ref="A1:J1"/>
    <mergeCell ref="B6:D7"/>
    <mergeCell ref="E7:F7"/>
    <mergeCell ref="G7:H7"/>
    <mergeCell ref="I7:J7"/>
    <mergeCell ref="B5:J5"/>
    <mergeCell ref="A5:A8"/>
    <mergeCell ref="E6:F6"/>
    <mergeCell ref="G6:H6"/>
    <mergeCell ref="I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Лист1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2026-08-19T09:50:07Z</dcterms:modified>
</cp:coreProperties>
</file>