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false" localSheetId="0" name="_xlnm.Print_Area" vbProcedure="false">Лист2!$A$1:$M$18</definedName>
    <definedName function="false" hidden="false" localSheetId="0" name="_xlnm.Print_Titles" vbProcedure="false">Лист2!$12:$13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<sst xmlns="http://schemas.openxmlformats.org/spreadsheetml/2006/main" count="28" uniqueCount="26">
  <si>
    <r>
      <rPr>
        <b val="true"/>
        <sz val="11"/>
        <rFont val="Times New Roman"/>
        <family val="1"/>
        <charset val="204"/>
      </rPr>
      <t xml:space="preserve">Обоснование начальной (максимальной) цены договора   </t>
    </r>
    <r>
      <rPr>
        <sz val="11"/>
        <rFont val="Times New Roman"/>
        <family val="1"/>
        <charset val="204"/>
      </rPr>
      <t xml:space="preserve">п.4 плана-графика</t>
    </r>
  </si>
  <si>
    <t xml:space="preserve">на закупку вещевого имущества </t>
  </si>
  <si>
    <r>
      <rPr>
        <sz val="11"/>
        <color rgb="FF000000"/>
        <rFont val="Times New Roman"/>
        <family val="1"/>
        <charset val="204"/>
      </rPr>
      <t xml:space="preserve">1. Начальная (максимальная) цена договора определена методом: </t>
    </r>
    <r>
      <rPr>
        <sz val="11"/>
        <color rgb="FFC00000"/>
        <rFont val="Times New Roman"/>
        <family val="1"/>
        <charset val="204"/>
      </rPr>
      <t xml:space="preserve">сопоставимых рыночных цен (анализ рынка)</t>
    </r>
    <r>
      <rPr>
        <sz val="11"/>
        <color rgb="FF000000"/>
        <rFont val="Times New Roman"/>
        <family val="1"/>
        <charset val="204"/>
      </rPr>
      <t xml:space="preserve">.</t>
    </r>
  </si>
  <si>
    <r>
      <rPr>
        <sz val="11"/>
        <color rgb="FF000000"/>
        <rFont val="Times New Roman"/>
        <family val="1"/>
        <charset val="204"/>
      </rPr>
      <t xml:space="preserve">2. Источник информации о цене товара – </t>
    </r>
    <r>
      <rPr>
        <sz val="11"/>
        <color rgb="FFC00000"/>
        <rFont val="Times New Roman"/>
        <family val="1"/>
        <charset val="204"/>
      </rPr>
      <t xml:space="preserve">коммерческие предложения</t>
    </r>
    <r>
      <rPr>
        <sz val="11"/>
        <color rgb="FF000000"/>
        <rFont val="Times New Roman"/>
        <family val="1"/>
        <charset val="204"/>
      </rPr>
      <t xml:space="preserve">.</t>
    </r>
  </si>
  <si>
    <t xml:space="preserve">3. В соответствии с требованиями Приказа Минэкономразвития России от 02.10.2013г.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 рассчитывался коэффициент вариации цен, указанных в коммерческих предложениях.</t>
  </si>
  <si>
    <t xml:space="preserve">4. Начальная (максимальная) цена договора определена по наименьшему коммерческому предложению. </t>
  </si>
  <si>
    <t xml:space="preserve">Начальная (максимальная) цена контракта</t>
  </si>
  <si>
    <t xml:space="preserve">№ п/п</t>
  </si>
  <si>
    <t xml:space="preserve">Наименование товара, работ, услуг и его характеристики</t>
  </si>
  <si>
    <t xml:space="preserve">Объем</t>
  </si>
  <si>
    <t xml:space="preserve">Поставщик 1</t>
  </si>
  <si>
    <t xml:space="preserve">Поставщик 2</t>
  </si>
  <si>
    <t xml:space="preserve">Поставщик 3</t>
  </si>
  <si>
    <t xml:space="preserve">Средн. арифм.</t>
  </si>
  <si>
    <t xml:space="preserve">Кол-во знач.</t>
  </si>
  <si>
    <t xml:space="preserve">Сред.квадр.откл. σ=</t>
  </si>
  <si>
    <t xml:space="preserve">Коэфф вариации V=</t>
  </si>
  <si>
    <t xml:space="preserve">Совокупность значений</t>
  </si>
  <si>
    <t xml:space="preserve">Рыночная стоимость</t>
  </si>
  <si>
    <t xml:space="preserve">Ед.изм. по ОКЕИ</t>
  </si>
  <si>
    <t xml:space="preserve">Кол-во</t>
  </si>
  <si>
    <t xml:space="preserve">Цена за ед.изм.</t>
  </si>
  <si>
    <r>
      <rPr>
        <b val="true"/>
        <sz val="10"/>
        <color rgb="FF000000"/>
        <rFont val="Times New Roman"/>
        <family val="1"/>
        <charset val="204"/>
      </rPr>
      <t xml:space="preserve">Сумка для переноски форменной одежды  </t>
    </r>
    <r>
      <rPr>
        <sz val="10"/>
        <color rgb="FF000000"/>
        <rFont val="Times New Roman"/>
        <family val="1"/>
        <charset val="204"/>
      </rPr>
      <t xml:space="preserve">(Постановление правительства        № 928 от 02.08.2017 г.)</t>
    </r>
  </si>
  <si>
    <t xml:space="preserve">шт.</t>
  </si>
  <si>
    <t xml:space="preserve">(должность, ФИО исполнителя)</t>
  </si>
  <si>
    <t xml:space="preserve">(подпись)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</si>
</sst>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_р_."/>
  </numFmts>
  <fonts count="1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theme="1"/>
      <name val="Calibri"/>
      <family val="2"/>
      <charset val="204"/>
    </font>
    <font>
      <b val="true"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i val="true"/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17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24" zoomScalePageLayoutView="100" workbookViewId="0">
      <selection pane="topLeft" activeCell="K14" activeCellId="0" sqref="K1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.86"/>
    <col collapsed="false" customWidth="true" hidden="false" outlineLevel="0" max="2" min="2" style="0" width="29.57"/>
    <col collapsed="false" customWidth="true" hidden="false" outlineLevel="0" max="3" min="3" style="0" width="9"/>
    <col collapsed="false" customWidth="true" hidden="false" outlineLevel="0" max="4" min="4" style="0" width="5.42"/>
    <col collapsed="false" customWidth="true" hidden="false" outlineLevel="0" max="7" min="5" style="0" width="13.15"/>
    <col collapsed="false" customWidth="true" hidden="false" outlineLevel="0" max="8" min="8" style="0" width="11.43"/>
    <col collapsed="false" customWidth="true" hidden="false" outlineLevel="0" max="9" min="9" style="0" width="6.43"/>
    <col collapsed="false" customWidth="true" hidden="false" outlineLevel="0" max="10" min="10" style="0" width="9.86"/>
    <col collapsed="false" customWidth="true" hidden="false" outlineLevel="0" max="11" min="11" style="0" width="10"/>
    <col collapsed="false" customWidth="true" hidden="false" outlineLevel="0" max="12" min="12" style="1" width="13.86"/>
    <col collapsed="false" customWidth="true" hidden="false" outlineLevel="0" max="13" min="13" style="0" width="12.42"/>
  </cols>
  <sheetData>
    <row r="2" customFormat="false" ht="1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0.7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</row>
    <row r="6" customFormat="false" ht="15" hidden="false" customHeight="true" outlineLevel="0" collapsed="false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customFormat="false" ht="15" hidden="false" customHeight="true" outlineLevel="0" collapsed="false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customFormat="false" ht="44.25" hidden="false" customHeight="true" outlineLevel="0" collapsed="false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customFormat="false" ht="15" hidden="false" customHeight="true" outlineLevel="0" collapsed="false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1" customFormat="false" ht="25.5" hidden="false" customHeight="true" outlineLevel="0" collapsed="false">
      <c r="A11" s="7" t="s">
        <v>6</v>
      </c>
      <c r="B11" s="7"/>
      <c r="C11" s="8" t="n">
        <f aca="false">E14*D14</f>
        <v>150000</v>
      </c>
      <c r="D11" s="8"/>
      <c r="E11" s="9"/>
      <c r="F11" s="9"/>
      <c r="G11" s="9"/>
      <c r="H11" s="9"/>
      <c r="I11" s="10"/>
      <c r="J11" s="10"/>
      <c r="K11" s="7"/>
      <c r="L11" s="11"/>
      <c r="M11" s="12"/>
    </row>
    <row r="12" customFormat="false" ht="15" hidden="false" customHeight="true" outlineLevel="0" collapsed="false">
      <c r="A12" s="10" t="s">
        <v>7</v>
      </c>
      <c r="B12" s="10" t="s">
        <v>8</v>
      </c>
      <c r="C12" s="10" t="s">
        <v>9</v>
      </c>
      <c r="D12" s="10"/>
      <c r="E12" s="13" t="s">
        <v>10</v>
      </c>
      <c r="F12" s="13" t="s">
        <v>11</v>
      </c>
      <c r="G12" s="13" t="s">
        <v>12</v>
      </c>
      <c r="H12" s="9" t="s">
        <v>13</v>
      </c>
      <c r="I12" s="10" t="s">
        <v>14</v>
      </c>
      <c r="J12" s="10" t="s">
        <v>15</v>
      </c>
      <c r="K12" s="10" t="s">
        <v>16</v>
      </c>
      <c r="L12" s="14" t="s">
        <v>17</v>
      </c>
      <c r="M12" s="9" t="s">
        <v>18</v>
      </c>
    </row>
    <row r="13" customFormat="false" ht="25.5" hidden="false" customHeight="true" outlineLevel="0" collapsed="false">
      <c r="A13" s="10"/>
      <c r="B13" s="10"/>
      <c r="C13" s="10" t="s">
        <v>19</v>
      </c>
      <c r="D13" s="10" t="s">
        <v>20</v>
      </c>
      <c r="E13" s="9" t="s">
        <v>21</v>
      </c>
      <c r="F13" s="9" t="s">
        <v>21</v>
      </c>
      <c r="G13" s="9" t="s">
        <v>21</v>
      </c>
      <c r="H13" s="9"/>
      <c r="I13" s="10"/>
      <c r="J13" s="10"/>
      <c r="K13" s="10"/>
      <c r="L13" s="14"/>
      <c r="M13" s="9"/>
    </row>
    <row r="14" customFormat="false" ht="50.25" hidden="false" customHeight="true" outlineLevel="0" collapsed="false">
      <c r="A14" s="10" t="n">
        <v>1</v>
      </c>
      <c r="B14" s="15" t="s">
        <v>22</v>
      </c>
      <c r="C14" s="10" t="s">
        <v>23</v>
      </c>
      <c r="D14" s="10" t="n">
        <v>150</v>
      </c>
      <c r="E14" s="16" t="n">
        <v>1000</v>
      </c>
      <c r="F14" s="16" t="n">
        <v>1050</v>
      </c>
      <c r="G14" s="16" t="n">
        <v>1200</v>
      </c>
      <c r="H14" s="9" t="n">
        <f aca="false">ROUND(AVERAGE(E14,F14,G14),2)</f>
        <v>1083.33</v>
      </c>
      <c r="I14" s="10" t="n">
        <f aca="false">COUNT(E14:G14)</f>
        <v>3</v>
      </c>
      <c r="J14" s="10" t="n">
        <f aca="false">STDEV(E14,F14,G14)</f>
        <v>104.083299973307</v>
      </c>
      <c r="K14" s="10" t="n">
        <f aca="false">J14/H14*100</f>
        <v>9.60771879051689</v>
      </c>
      <c r="L14" s="14" t="str">
        <f aca="false">IF(K14&lt;33,"ОДНОРОДНЫЕ","НЕОДНОРОДНЫЕ")</f>
        <v>ОДНОРОДНЫЕ</v>
      </c>
      <c r="M14" s="9" t="n">
        <f aca="false">D14*H14</f>
        <v>162499.5</v>
      </c>
    </row>
    <row r="15" customFormat="false" ht="15" hidden="false" customHeight="false" outlineLevel="0" collapsed="false">
      <c r="M15" s="17" t="n">
        <f aca="false">SUM(M14)</f>
        <v>162499.5</v>
      </c>
    </row>
    <row r="16" customFormat="false" ht="15" hidden="false" customHeight="false" outlineLevel="0" collapsed="false">
      <c r="A16" s="18"/>
      <c r="B16" s="19"/>
      <c r="C16" s="19"/>
      <c r="D16" s="20"/>
      <c r="E16" s="21"/>
      <c r="F16" s="18"/>
    </row>
    <row r="17" customFormat="false" ht="15" hidden="false" customHeight="false" outlineLevel="0" collapsed="false">
      <c r="A17" s="18"/>
      <c r="B17" s="22" t="s">
        <v>24</v>
      </c>
      <c r="C17" s="18"/>
      <c r="D17" s="18"/>
      <c r="E17" s="22" t="s">
        <v>25</v>
      </c>
      <c r="F17" s="18"/>
    </row>
  </sheetData>
  <mergeCells count="17">
    <mergeCell ref="A2:M2"/>
    <mergeCell ref="A3:M4"/>
    <mergeCell ref="A6:M6"/>
    <mergeCell ref="A7:M7"/>
    <mergeCell ref="A8:M8"/>
    <mergeCell ref="A9:M9"/>
    <mergeCell ref="A11:B11"/>
    <mergeCell ref="C11:D11"/>
    <mergeCell ref="A12:A13"/>
    <mergeCell ref="B12:B13"/>
    <mergeCell ref="C12:D12"/>
    <mergeCell ref="H12:H13"/>
    <mergeCell ref="I12:I13"/>
    <mergeCell ref="J12:J13"/>
    <mergeCell ref="K12:K13"/>
    <mergeCell ref="L12:L13"/>
    <mergeCell ref="M12:M13"/>
  </mergeCells>
  <conditionalFormatting sqref="L14">
    <cfRule type="containsText" priority="2" operator="containsText" aboveAverage="0" equalAverage="0" bottom="0" percent="0" rank="0" text="НЕОДНОРОДНЫЕ" dxfId="0">
      <formula>NOT(ISERROR(SEARCH("НЕОДНОРОДНЫЕ",L14)))</formula>
    </cfRule>
    <cfRule type="containsText" priority="3" operator="containsText" aboveAverage="0" equalAverage="0" bottom="0" percent="0" rank="0" text="ОДНОРОДНЫЕ" dxfId="1">
      <formula>NOT(ISERROR(SEARCH("ОДНОРОДНЫЕ",L14)))</formula>
    </cfRule>
    <cfRule type="containsText" priority="4" operator="containsText" aboveAverage="0" equalAverage="0" bottom="0" percent="0" rank="0" text="НЕОДНОРОДНЫЕ" dxfId="2">
      <formula>NOT(ISERROR(SEARCH("НЕОДНОРОДНЫЕ",L14)))</formula>
    </cfRule>
  </conditionalFormatting>
  <conditionalFormatting sqref="L14">
    <cfRule type="containsText" priority="5" operator="containsText" aboveAverage="0" equalAverage="0" bottom="0" percent="0" rank="0" text="НЕ" dxfId="3">
      <formula>NOT(ISERROR(SEARCH("НЕ",L14)))</formula>
    </cfRule>
    <cfRule type="containsText" priority="6" operator="containsText" aboveAverage="0" equalAverage="0" bottom="0" percent="0" rank="0" text="ОДНОРОДНЫЕ" dxfId="4">
      <formula>NOT(ISERROR(SEARCH("ОДНОРОДНЫЕ",L14)))</formula>
    </cfRule>
    <cfRule type="containsText" priority="7" operator="containsText" aboveAverage="0" equalAverage="0" bottom="0" percent="0" rank="0" text="НЕОДНОРОДНЫЕ" dxfId="5">
      <formula>NOT(ISERROR(SEARCH("НЕОДНОРОДНЫЕ",L14)))</formula>
    </cfRule>
  </conditionalFormatting>
  <printOptions headings="false" gridLines="false" gridLinesSet="true" horizontalCentered="false" verticalCentered="false"/>
  <pageMargins left="0.590277777777778" right="0.590277777777778" top="0.590277777777778" bottom="0.590277777777778" header="0.511811023622047" footer="0.511811023622047"/>
  <pageSetup paperSize="9" scale="8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252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2026-09-14T18:04:06Z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