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vonkovAF\Desktop\ремонт автомобилей А374АА55; А910АА\"/>
    </mc:Choice>
  </mc:AlternateContent>
  <xr:revisionPtr revIDLastSave="0" documentId="13_ncr:1_{15336D25-2367-4E56-BC5D-0DF59AF7C03D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Расчет" sheetId="2" r:id="rId1"/>
  </sheets>
  <definedNames>
    <definedName name="_xlnm.Print_Area" localSheetId="0">Расчет!$B$3:$X$22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2" l="1"/>
  <c r="H9" i="2" l="1"/>
  <c r="G9" i="2"/>
  <c r="F9" i="2"/>
  <c r="P8" i="2"/>
  <c r="Q8" i="2" s="1"/>
  <c r="R8" i="2" s="1"/>
  <c r="M8" i="2"/>
  <c r="N8" i="2" s="1"/>
  <c r="O8" i="2" s="1"/>
  <c r="P7" i="2"/>
  <c r="Q7" i="2" s="1"/>
  <c r="R7" i="2" s="1"/>
  <c r="M7" i="2"/>
  <c r="N7" i="2" s="1"/>
  <c r="O7" i="2" s="1"/>
</calcChain>
</file>

<file path=xl/sharedStrings.xml><?xml version="1.0" encoding="utf-8"?>
<sst xmlns="http://schemas.openxmlformats.org/spreadsheetml/2006/main" count="27" uniqueCount="24">
  <si>
    <t>№</t>
  </si>
  <si>
    <t>Наименование предмета контракта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</si>
  <si>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</si>
  <si>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</si>
  <si>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</si>
  <si>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</si>
  <si>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</si>
  <si>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</si>
  <si>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</si>
  <si>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</si>
  <si>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</si>
  <si>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</si>
  <si>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</si>
  <si>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</si>
  <si>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r>
      <t xml:space="preserve">коэффициент вариации цен V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</si>
  <si>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В результате проведенного расчета Н(М)ЦК контракта составила:</t>
  </si>
  <si>
    <t>Ед. изм.</t>
  </si>
  <si>
    <t>Ценовая информация стоимости объекта закупки, 
(руб) за ед.изм.</t>
  </si>
  <si>
    <t>усл. ед.</t>
  </si>
  <si>
    <t>Источник 1  Коммерческое предложение  № 6505 от 06.07.2026</t>
  </si>
  <si>
    <t>Источник 3 Коммерческое предложение  № 6509 от 06.07.2026</t>
  </si>
  <si>
    <t>Источник 2 Коммерческое предложение  № 6512 от 06.07.2026</t>
  </si>
  <si>
    <t>Ремонт легкового автомобиля  Hyundai Elantra г/н А374АА55</t>
  </si>
  <si>
    <t>Ремонт легкового автомобиля  Toyota Camry г/н А910АА55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</si>
</sst>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;[Red]0.00"/>
    <numFmt numFmtId="166" formatCode="0;[Red]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54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8" fillId="0" borderId="0" xfId="0" applyFont="1" applyAlignment="1"/>
    <xf numFmtId="0" fontId="8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0" xfId="0" applyFont="1" applyAlignment="1" applyProtection="1">
      <alignment horizontal="center" wrapText="1"/>
      <protection locked="0"/>
    </xf>
    <xf numFmtId="0" fontId="7" fillId="0" borderId="0" xfId="0" applyFont="1" applyAlignment="1"/>
    <xf numFmtId="0" fontId="11" fillId="0" borderId="0" xfId="0" applyFont="1" applyAlignment="1" applyProtection="1">
      <alignment wrapText="1"/>
      <protection locked="0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/>
    </xf>
    <xf numFmtId="3" fontId="8" fillId="0" borderId="0" xfId="0" applyNumberFormat="1" applyFont="1" applyBorder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166" fontId="13" fillId="0" borderId="4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top" wrapText="1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126723</xdr:colOff>
      <xdr:row>5</xdr:row>
      <xdr:rowOff>911080</xdr:rowOff>
    </xdr:from>
    <xdr:to>
      <xdr:col>14</xdr:col>
      <xdr:colOff>977347</xdr:colOff>
      <xdr:row>5</xdr:row>
      <xdr:rowOff>1263505</xdr:rowOff>
    </xdr:to>
    <xdr:pic>
      <xdr:nvPicPr>
        <xdr:cNvPr id="2169" name="Picture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31745" y="2435080"/>
          <a:ext cx="8506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2485</xdr:colOff>
      <xdr:row>5</xdr:row>
      <xdr:rowOff>592620</xdr:rowOff>
    </xdr:from>
    <xdr:to>
      <xdr:col>14</xdr:col>
      <xdr:colOff>8283</xdr:colOff>
      <xdr:row>5</xdr:row>
      <xdr:rowOff>1030770</xdr:rowOff>
    </xdr:to>
    <xdr:pic>
      <xdr:nvPicPr>
        <xdr:cNvPr id="2170" name="Picture 2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93246" y="2025511"/>
          <a:ext cx="12316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10767</xdr:colOff>
      <xdr:row>5</xdr:row>
      <xdr:rowOff>1699592</xdr:rowOff>
    </xdr:from>
    <xdr:to>
      <xdr:col>15</xdr:col>
      <xdr:colOff>1496667</xdr:colOff>
      <xdr:row>5</xdr:row>
      <xdr:rowOff>2061542</xdr:rowOff>
    </xdr:to>
    <xdr:pic>
      <xdr:nvPicPr>
        <xdr:cNvPr id="2171" name="Picture 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17376" y="3223592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5</xdr:row>
      <xdr:rowOff>1400175</xdr:rowOff>
    </xdr:from>
    <xdr:to>
      <xdr:col>15</xdr:col>
      <xdr:colOff>419100</xdr:colOff>
      <xdr:row>5</xdr:row>
      <xdr:rowOff>1628775</xdr:rowOff>
    </xdr:to>
    <xdr:pic>
      <xdr:nvPicPr>
        <xdr:cNvPr id="2172" name="Picture 6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B4:T16"/>
  <sheetViews>
    <sheetView tabSelected="1" view="pageBreakPreview" topLeftCell="A5" zoomScaleNormal="90" zoomScaleSheetLayoutView="100" workbookViewId="0">
      <selection activeCell="O10" sqref="O10"/>
    </sheetView>
  </sheetViews>
  <sheetFormatPr defaultColWidth="9.140625" defaultRowHeight="12.75" x14ac:dyDescent="0.2"/>
  <cols>
    <col min="1" max="1" width="2.5703125" style="2" customWidth="1"/>
    <col min="2" max="2" width="4.42578125" style="2" customWidth="1"/>
    <col min="3" max="3" width="32.5703125" style="2" customWidth="1"/>
    <col min="4" max="5" width="5.85546875" style="2" customWidth="1"/>
    <col min="6" max="7" width="13.85546875" style="2" customWidth="1"/>
    <col min="8" max="8" width="13.42578125" style="2" customWidth="1"/>
    <col min="9" max="11" width="11.7109375" style="2" hidden="1" customWidth="1"/>
    <col min="12" max="12" width="0.85546875" style="2" hidden="1" customWidth="1"/>
    <col min="13" max="13" width="12" style="2" customWidth="1"/>
    <col min="14" max="14" width="18.42578125" style="2" customWidth="1"/>
    <col min="15" max="15" width="14.85546875" style="2" customWidth="1"/>
    <col min="16" max="16" width="22.7109375" style="2" customWidth="1"/>
    <col min="17" max="17" width="11.7109375" style="2" customWidth="1"/>
    <col min="18" max="18" width="14.42578125" style="2" customWidth="1"/>
    <col min="19" max="19" width="9.85546875" style="2" bestFit="1" customWidth="1"/>
    <col min="20" max="20" width="11.28515625" style="2" bestFit="1" customWidth="1"/>
    <col min="21" max="16384" width="9.140625" style="2"/>
  </cols>
  <sheetData>
    <row r="4" spans="2:20" ht="42" customHeight="1" x14ac:dyDescent="0.2">
      <c r="B4" s="37" t="s">
        <v>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2:20" ht="39" customHeight="1" x14ac:dyDescent="0.2">
      <c r="B5" s="46" t="s">
        <v>0</v>
      </c>
      <c r="C5" s="46" t="s">
        <v>1</v>
      </c>
      <c r="D5" s="47" t="s">
        <v>16</v>
      </c>
      <c r="E5" s="47" t="s">
        <v>2</v>
      </c>
      <c r="F5" s="41" t="s">
        <v>17</v>
      </c>
      <c r="G5" s="42"/>
      <c r="H5" s="50"/>
      <c r="I5" s="41" t="s">
        <v>5</v>
      </c>
      <c r="J5" s="42"/>
      <c r="K5" s="42"/>
      <c r="L5" s="43" t="s">
        <v>7</v>
      </c>
      <c r="M5" s="51" t="s">
        <v>9</v>
      </c>
      <c r="N5" s="51"/>
      <c r="O5" s="51"/>
      <c r="P5" s="40" t="s">
        <v>12</v>
      </c>
      <c r="Q5" s="40"/>
      <c r="R5" s="40"/>
    </row>
    <row r="6" spans="2:20" ht="166.5" customHeight="1" x14ac:dyDescent="0.2">
      <c r="B6" s="46"/>
      <c r="C6" s="47"/>
      <c r="D6" s="48"/>
      <c r="E6" s="48"/>
      <c r="F6" s="36" t="s">
        <v>19</v>
      </c>
      <c r="G6" s="36" t="s">
        <v>21</v>
      </c>
      <c r="H6" s="36" t="s">
        <v>20</v>
      </c>
      <c r="I6" s="4" t="s">
        <v>6</v>
      </c>
      <c r="J6" s="4" t="s">
        <v>6</v>
      </c>
      <c r="K6" s="4" t="s">
        <v>6</v>
      </c>
      <c r="L6" s="44"/>
      <c r="M6" s="17" t="s">
        <v>11</v>
      </c>
      <c r="N6" s="3" t="s">
        <v>3</v>
      </c>
      <c r="O6" s="5" t="s">
        <v>14</v>
      </c>
      <c r="P6" s="18" t="s">
        <v>10</v>
      </c>
      <c r="Q6" s="6" t="s">
        <v>4</v>
      </c>
      <c r="R6" s="6" t="s">
        <v>13</v>
      </c>
    </row>
    <row r="7" spans="2:20" ht="91.5" customHeight="1" x14ac:dyDescent="0.2">
      <c r="B7" s="26">
        <v>1</v>
      </c>
      <c r="C7" s="35" t="s">
        <v>22</v>
      </c>
      <c r="D7" s="27" t="s">
        <v>18</v>
      </c>
      <c r="E7" s="33">
        <v>1</v>
      </c>
      <c r="F7" s="34">
        <v>54920</v>
      </c>
      <c r="G7" s="34">
        <v>62006</v>
      </c>
      <c r="H7" s="34">
        <v>64008</v>
      </c>
      <c r="I7" s="29"/>
      <c r="J7" s="29"/>
      <c r="K7" s="29"/>
      <c r="L7" s="30"/>
      <c r="M7" s="32">
        <f>AVERAGE(F7:H7)</f>
        <v>60311.333333333336</v>
      </c>
      <c r="N7" s="25">
        <f>SQRT(((SUM((POWER(F7-M7,2)),(POWER(G7-M7,2)),(POWER(H7-M7,2)))/(COLUMNS(F7:H7)-1))))</f>
        <v>4775.1290383960659</v>
      </c>
      <c r="O7" s="25">
        <f>N7/M7*100</f>
        <v>7.9174655483149641</v>
      </c>
      <c r="P7" s="31">
        <f>(E7/(COLUMNS(F7:H7)))*(SUM(F7:H7))</f>
        <v>60311.333333333328</v>
      </c>
      <c r="Q7" s="31">
        <f>P7/E7</f>
        <v>60311.333333333328</v>
      </c>
      <c r="R7" s="31">
        <f>(ROUND(Q7,2)*E7)</f>
        <v>60311.33</v>
      </c>
    </row>
    <row r="8" spans="2:20" ht="91.5" customHeight="1" x14ac:dyDescent="0.2">
      <c r="B8" s="26">
        <v>2</v>
      </c>
      <c r="C8" s="35" t="s">
        <v>23</v>
      </c>
      <c r="D8" s="27" t="s">
        <v>18</v>
      </c>
      <c r="E8" s="33">
        <v>1</v>
      </c>
      <c r="F8" s="34">
        <v>11080</v>
      </c>
      <c r="G8" s="34">
        <v>11560</v>
      </c>
      <c r="H8" s="34">
        <v>12415</v>
      </c>
      <c r="I8" s="29"/>
      <c r="J8" s="29"/>
      <c r="K8" s="29"/>
      <c r="L8" s="30"/>
      <c r="M8" s="32">
        <f>AVERAGE(F8:H8)</f>
        <v>11685</v>
      </c>
      <c r="N8" s="25">
        <f>SQRT(((SUM((POWER(F8-M8,2)),(POWER(G8-M8,2)),(POWER(H8-M8,2)))/(COLUMNS(F8:H8)-1))))</f>
        <v>676.22111768267041</v>
      </c>
      <c r="O8" s="25">
        <f>N8/M8*100</f>
        <v>5.7870870148281597</v>
      </c>
      <c r="P8" s="31">
        <f>(E8/(COLUMNS(F8:H8)))*(SUM(F8:H8))</f>
        <v>11685</v>
      </c>
      <c r="Q8" s="31">
        <f>P8/E8</f>
        <v>11685</v>
      </c>
      <c r="R8" s="31">
        <f>(ROUND(Q8,2)*E8)</f>
        <v>11685</v>
      </c>
    </row>
    <row r="9" spans="2:20" s="1" customFormat="1" ht="45" customHeight="1" x14ac:dyDescent="0.25">
      <c r="B9" s="26"/>
      <c r="C9" s="35"/>
      <c r="D9" s="27"/>
      <c r="E9" s="33"/>
      <c r="F9" s="34">
        <f>SUM(F7:F8)</f>
        <v>66000</v>
      </c>
      <c r="G9" s="34">
        <f>SUM(G7:G8)</f>
        <v>73566</v>
      </c>
      <c r="H9" s="34">
        <f>SUM(H7:H8)</f>
        <v>76423</v>
      </c>
      <c r="I9" s="29"/>
      <c r="J9" s="29"/>
      <c r="K9" s="29"/>
      <c r="L9" s="30"/>
      <c r="M9" s="32"/>
      <c r="N9" s="25"/>
      <c r="O9" s="25"/>
      <c r="P9" s="31"/>
      <c r="Q9" s="31"/>
      <c r="R9" s="31">
        <f>SUM(R7:R8)</f>
        <v>71996.33</v>
      </c>
      <c r="S9" s="22"/>
      <c r="T9" s="22"/>
    </row>
    <row r="10" spans="2:20" s="7" customFormat="1" ht="58.5" customHeight="1" x14ac:dyDescent="0.25">
      <c r="B10" s="49" t="s">
        <v>15</v>
      </c>
      <c r="C10" s="49"/>
      <c r="D10" s="49"/>
      <c r="E10" s="49"/>
      <c r="F10" s="49"/>
      <c r="G10" s="49"/>
      <c r="H10" s="52">
        <v>71996.33</v>
      </c>
      <c r="I10" s="53"/>
      <c r="J10" s="53"/>
      <c r="K10" s="53"/>
      <c r="L10" s="53"/>
      <c r="M10" s="53"/>
      <c r="N10" s="53"/>
      <c r="O10" s="16"/>
      <c r="P10" s="28"/>
      <c r="Q10" s="28"/>
      <c r="R10" s="24"/>
      <c r="S10" s="22"/>
      <c r="T10" s="22"/>
    </row>
    <row r="11" spans="2:20" ht="18" customHeight="1" x14ac:dyDescent="0.25">
      <c r="B11" s="15"/>
      <c r="C11" s="20"/>
      <c r="D11" s="9"/>
      <c r="E11" s="9"/>
      <c r="F11" s="9"/>
      <c r="G11" s="9"/>
      <c r="M11" s="23"/>
      <c r="N11" s="9"/>
      <c r="O11" s="9"/>
      <c r="P11" s="9"/>
    </row>
    <row r="12" spans="2:20" s="8" customFormat="1" ht="15" customHeight="1" x14ac:dyDescent="0.25">
      <c r="B12" s="39"/>
      <c r="C12" s="39"/>
      <c r="D12" s="39"/>
      <c r="E12" s="11"/>
      <c r="F12" s="12"/>
      <c r="G12" s="13"/>
      <c r="M12" s="19"/>
      <c r="N12" s="21"/>
      <c r="O12" s="21"/>
      <c r="P12" s="21"/>
    </row>
    <row r="13" spans="2:20" s="8" customFormat="1" ht="12" customHeight="1" x14ac:dyDescent="0.25">
      <c r="B13" s="10"/>
      <c r="C13" s="10"/>
      <c r="D13" s="10"/>
      <c r="E13" s="11"/>
      <c r="F13" s="12"/>
      <c r="G13" s="13"/>
      <c r="M13" s="14"/>
      <c r="N13" s="14"/>
      <c r="O13" s="14"/>
      <c r="P13" s="14"/>
    </row>
    <row r="14" spans="2:20" s="8" customFormat="1" ht="10.9" hidden="1" customHeight="1" x14ac:dyDescent="0.25">
      <c r="B14" s="10"/>
      <c r="C14" s="10"/>
      <c r="D14" s="10"/>
      <c r="E14" s="11"/>
      <c r="F14" s="12"/>
      <c r="G14" s="13"/>
      <c r="M14" s="14"/>
      <c r="N14" s="14"/>
      <c r="O14" s="14"/>
      <c r="P14" s="14"/>
    </row>
    <row r="15" spans="2:20" ht="19.5" customHeight="1" x14ac:dyDescent="0.25">
      <c r="B15" s="38"/>
      <c r="C15" s="38"/>
      <c r="D15" s="45"/>
      <c r="E15" s="45"/>
      <c r="F15" s="45"/>
      <c r="G15" s="45"/>
      <c r="M15" s="23"/>
      <c r="N15" s="9"/>
      <c r="O15" s="9"/>
      <c r="P15" s="9"/>
    </row>
    <row r="16" spans="2:20" s="8" customFormat="1" ht="15.75" x14ac:dyDescent="0.25">
      <c r="B16" s="39"/>
      <c r="C16" s="39"/>
      <c r="D16" s="39"/>
      <c r="E16" s="11"/>
      <c r="F16" s="12"/>
      <c r="G16" s="13"/>
      <c r="M16" s="19"/>
      <c r="N16" s="21"/>
      <c r="O16" s="21"/>
      <c r="P16" s="21"/>
    </row>
  </sheetData>
  <mergeCells count="16">
    <mergeCell ref="B4:R4"/>
    <mergeCell ref="B15:C15"/>
    <mergeCell ref="B16:D16"/>
    <mergeCell ref="P5:R5"/>
    <mergeCell ref="B12:D12"/>
    <mergeCell ref="I5:K5"/>
    <mergeCell ref="L5:L6"/>
    <mergeCell ref="D15:G15"/>
    <mergeCell ref="B5:B6"/>
    <mergeCell ref="C5:C6"/>
    <mergeCell ref="D5:D6"/>
    <mergeCell ref="E5:E6"/>
    <mergeCell ref="B10:G10"/>
    <mergeCell ref="F5:H5"/>
    <mergeCell ref="M5:O5"/>
    <mergeCell ref="H10:N10"/>
  </mergeCells>
  <printOptions horizontalCentered="1"/>
  <pageMargins left="0.39370078740157483" right="0.39370078740157483" top="1.1417322834645669" bottom="0.3937007874015748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"Бенц Константин Владимирович" &lt;bents@fsfk.local&gt;;"Бенц Константин Владимирович" &lt;constantin_bents@ufk69.ru&gt;</dc:creator>
  <cp:lastModifiedBy>Звонков Александр Федорович</cp:lastModifiedBy>
  <cp:lastPrinted>2017-09-11T09:33:26Z</cp:lastPrinted>
  <dcterms:created xsi:type="dcterms:W3CDTF">2014-01-15T18:15:09Z</dcterms:created>
  <dcterms:modified xsi:type="dcterms:W3CDTF">2026-07-27T07:35:58Z</dcterms:modified>
</cp:coreProperties>
</file>