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 defaultThemeVersion="124226"/>
  <xr:revisionPtr revIDLastSave="0" documentId="13_ncr:1_{0A0DAA3E-A16C-4B26-932B-F33239B1D451}" xr6:coauthVersionLast="37" xr6:coauthVersionMax="37" xr10:uidLastSave="{00000000-0000-0000-0000-000000000000}"/>
  <bookViews>
    <workbookView xWindow="0" yWindow="0" windowWidth="18780" windowHeight="8010" tabRatio="881" xr2:uid="{00000000-000D-0000-FFFF-FFFF00000000}"/>
  </bookViews>
  <sheets>
    <sheet name="Лист 1" sheetId="9" r:id="rId1"/>
  </sheets>
  <definedNames>
    <definedName name="_xlnm.Print_Area" localSheetId="0">'Лист 1'!$A$1:$M$23</definedName>
  </definedNames>
  <calcPr calcId="179021" iterateDelta="1E-4"/>
</workbook>
</file>

<file path=xl/calcChain.xml><?xml version="1.0" encoding="utf-8"?>
<calcChain xmlns="http://schemas.openxmlformats.org/spreadsheetml/2006/main">
  <c r="J10" i="9" l="1"/>
  <c r="M10" i="9" s="1"/>
  <c r="K10" i="9"/>
  <c r="L10" i="9" l="1"/>
  <c r="M11" i="9"/>
  <c r="B16" i="9" s="1"/>
</calcChain>
</file>

<file path=xl/sharedStrings.xml><?xml version="1.0" encoding="utf-8"?>
<sst xmlns="http://schemas.openxmlformats.org/spreadsheetml/2006/main" count="31" uniqueCount="31">
  <si>
    <t>Кол-во</t>
  </si>
  <si>
    <t>Ед. изм.</t>
  </si>
  <si>
    <t>где:
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Цi - цена единицы товара, работы, услуги, представленная в источнике с номером i</t>
  </si>
  <si>
    <t>Среднее арифметическое значение предложений поставщиков по данным:</t>
  </si>
  <si>
    <t>№ п/п</t>
  </si>
  <si>
    <t>Средняя цена  за ед</t>
  </si>
  <si>
    <t>контактный телефон: +7(34781) 23232</t>
  </si>
  <si>
    <t xml:space="preserve">Средне-квадратическое отклоне-ние значений </t>
  </si>
  <si>
    <t xml:space="preserve">Кооф.   вариации, % </t>
  </si>
  <si>
    <t>*С целью недопущения ограничения конкуренции и раскрытия коммерческой тайны, сведения об участниках, предоставивших свои цены, не отражаются на сайте, но хранятся у Заказчика.</t>
  </si>
  <si>
    <t>Источник цены №1*</t>
  </si>
  <si>
    <t>Источник цены №2*</t>
  </si>
  <si>
    <t>Источник цены №3*</t>
  </si>
  <si>
    <t xml:space="preserve">** Расчет начальной (максимальной) цены контракта производится по формуле: </t>
  </si>
  <si>
    <t>ОПРЕДЕЛЕНИЕ НАЧАЛЬНОЙ (МАКСИМАЛЬНОЙ) ЦЕНЫ КОНТРАКТА</t>
  </si>
  <si>
    <r>
      <t xml:space="preserve">Дата подготовки обоснования начальной (максимальной) цены контракта: </t>
    </r>
    <r>
      <rPr>
        <b/>
        <sz val="12"/>
        <rFont val="Times New Roman"/>
        <family val="1"/>
        <charset val="204"/>
      </rPr>
      <t/>
    </r>
  </si>
  <si>
    <t>Обоснование выбранного метода обоснования начальной (максимальной) цены за единицу товара, работы, услуги: метод сопоставимых рыночных цен (анализа рынка) является приоритетным для определения и обоснования начальной (максимальной) цены за единицу товара, работы, услуги</t>
  </si>
  <si>
    <t>Цена единицы товара, работы, услуги, рублей</t>
  </si>
  <si>
    <t>Сумма</t>
  </si>
  <si>
    <t>Наименование товара</t>
  </si>
  <si>
    <t>Расчет начальной (максимальной) цены за единицу товара, работы, услуги осуществляется заказчиками в соответствии с приказом министерства экономического развития РФ №567 от 02.10.2013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</t>
  </si>
  <si>
    <t>Начальная (максимальная) цена за единицу товара, работы, услуги, руб.**</t>
  </si>
  <si>
    <t>Контрактный управляющий</t>
  </si>
  <si>
    <t>КТРУ/ОКПД2</t>
  </si>
  <si>
    <r>
      <t xml:space="preserve">Используемый метод определения начальной (максимальной) цены за единицу товара, работы, услуги: </t>
    </r>
    <r>
      <rPr>
        <b/>
        <sz val="18"/>
        <rFont val="Times New Roman"/>
        <family val="1"/>
        <charset val="204"/>
      </rPr>
      <t xml:space="preserve">метод сопоставления рыночных цен </t>
    </r>
    <r>
      <rPr>
        <sz val="18"/>
        <rFont val="Times New Roman"/>
        <family val="1"/>
        <charset val="204"/>
      </rPr>
      <t>с использованием коммерческих предложений от возможных поставщиков</t>
    </r>
  </si>
  <si>
    <t>Характеристика</t>
  </si>
  <si>
    <t>шт</t>
  </si>
  <si>
    <t xml:space="preserve"> 22.11.11.000
</t>
  </si>
  <si>
    <t>Шины автомобильные</t>
  </si>
  <si>
    <t>205*70 Torero MP47 96H  (с целью взаимозаменяемости)</t>
  </si>
  <si>
    <t>(Двадцать пять тысяч четыреста рублей 00 копеек)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</si>
</sst>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22"/>
      <name val="Times New Roman"/>
      <family val="1"/>
      <charset val="204"/>
    </font>
    <font>
      <sz val="10"/>
      <name val="Arial"/>
      <family val="2"/>
      <charset val="204"/>
    </font>
    <font>
      <sz val="22"/>
      <name val="Times New Roman"/>
      <family val="1"/>
      <charset val="204"/>
    </font>
    <font>
      <sz val="11"/>
      <color indexed="8"/>
      <name val="Calibri"/>
      <family val="2"/>
    </font>
    <font>
      <sz val="16"/>
      <name val="Calibri"/>
      <family val="2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Calibri"/>
      <family val="2"/>
    </font>
    <font>
      <i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0" fontId="16" fillId="0" borderId="0"/>
    <xf numFmtId="0" fontId="6" fillId="0" borderId="0"/>
    <xf numFmtId="9" fontId="8" fillId="0" borderId="0" applyFont="0" applyFill="0" applyBorder="0" applyAlignment="0" applyProtection="0"/>
  </cellStyleXfs>
  <cellXfs count="58">
    <xf numFmtId="0" fontId="0" fillId="0" borderId="0" xfId="0"/>
    <xf numFmtId="0" fontId="4" fillId="2" borderId="0" xfId="4" applyFont="1" applyFill="1"/>
    <xf numFmtId="0" fontId="9" fillId="2" borderId="0" xfId="0" applyFont="1" applyFill="1"/>
    <xf numFmtId="0" fontId="4" fillId="2" borderId="0" xfId="3" applyFont="1" applyFill="1" applyAlignment="1">
      <alignment horizontal="left" vertical="top" wrapText="1"/>
    </xf>
    <xf numFmtId="0" fontId="4" fillId="2" borderId="0" xfId="0" applyFont="1" applyFill="1"/>
    <xf numFmtId="0" fontId="9" fillId="3" borderId="0" xfId="0" applyFont="1" applyFill="1"/>
    <xf numFmtId="2" fontId="9" fillId="3" borderId="0" xfId="0" applyNumberFormat="1" applyFont="1" applyFill="1"/>
    <xf numFmtId="0" fontId="4" fillId="3" borderId="0" xfId="4" applyFont="1" applyFill="1"/>
    <xf numFmtId="0" fontId="4" fillId="3" borderId="0" xfId="2" applyFont="1" applyFill="1"/>
    <xf numFmtId="4" fontId="5" fillId="3" borderId="0" xfId="3" applyNumberFormat="1" applyFont="1" applyFill="1" applyAlignment="1">
      <alignment horizontal="right" vertical="top" wrapText="1"/>
    </xf>
    <xf numFmtId="0" fontId="4" fillId="0" borderId="0" xfId="4" applyFont="1" applyFill="1"/>
    <xf numFmtId="0" fontId="4" fillId="0" borderId="0" xfId="3" applyFont="1" applyFill="1" applyAlignment="1">
      <alignment horizontal="left" vertical="top" wrapText="1"/>
    </xf>
    <xf numFmtId="0" fontId="4" fillId="0" borderId="0" xfId="0" applyFont="1" applyFill="1"/>
    <xf numFmtId="0" fontId="9" fillId="0" borderId="0" xfId="0" applyFont="1" applyFill="1"/>
    <xf numFmtId="0" fontId="4" fillId="3" borderId="0" xfId="4" applyFont="1" applyFill="1" applyAlignment="1">
      <alignment horizontal="center"/>
    </xf>
    <xf numFmtId="4" fontId="5" fillId="3" borderId="0" xfId="3" applyNumberFormat="1" applyFont="1" applyFill="1" applyAlignment="1">
      <alignment horizontal="center" vertical="top" wrapText="1"/>
    </xf>
    <xf numFmtId="0" fontId="4" fillId="2" borderId="0" xfId="2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2" borderId="0" xfId="4" applyFont="1" applyFill="1"/>
    <xf numFmtId="0" fontId="10" fillId="0" borderId="0" xfId="4" applyFont="1" applyFill="1"/>
    <xf numFmtId="0" fontId="10" fillId="3" borderId="0" xfId="4" applyFont="1" applyFill="1"/>
    <xf numFmtId="0" fontId="10" fillId="3" borderId="0" xfId="4" applyFont="1" applyFill="1" applyAlignment="1">
      <alignment horizontal="center"/>
    </xf>
    <xf numFmtId="0" fontId="12" fillId="2" borderId="0" xfId="0" applyFont="1" applyFill="1"/>
    <xf numFmtId="0" fontId="12" fillId="3" borderId="0" xfId="0" applyFont="1" applyFill="1"/>
    <xf numFmtId="0" fontId="11" fillId="3" borderId="0" xfId="3" applyFont="1" applyFill="1" applyAlignment="1">
      <alignment vertical="center"/>
    </xf>
    <xf numFmtId="0" fontId="10" fillId="0" borderId="1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center" vertical="center" textRotation="90" wrapText="1"/>
    </xf>
    <xf numFmtId="4" fontId="11" fillId="0" borderId="1" xfId="3" applyNumberFormat="1" applyFont="1" applyFill="1" applyBorder="1" applyAlignment="1">
      <alignment horizontal="center" vertical="center" wrapText="1"/>
    </xf>
    <xf numFmtId="4" fontId="13" fillId="0" borderId="1" xfId="3" applyNumberFormat="1" applyFont="1" applyFill="1" applyBorder="1" applyAlignment="1">
      <alignment horizontal="center" vertical="center" wrapText="1"/>
    </xf>
    <xf numFmtId="10" fontId="10" fillId="0" borderId="1" xfId="6" applyNumberFormat="1" applyFont="1" applyFill="1" applyBorder="1" applyAlignment="1">
      <alignment horizontal="center" vertical="center" wrapText="1"/>
    </xf>
    <xf numFmtId="4" fontId="10" fillId="0" borderId="1" xfId="3" applyNumberFormat="1" applyFont="1" applyFill="1" applyBorder="1" applyAlignment="1">
      <alignment horizontal="right" vertical="center" wrapText="1"/>
    </xf>
    <xf numFmtId="4" fontId="14" fillId="2" borderId="0" xfId="3" applyNumberFormat="1" applyFont="1" applyFill="1" applyAlignment="1">
      <alignment horizontal="left" vertical="top" wrapText="1"/>
    </xf>
    <xf numFmtId="4" fontId="15" fillId="4" borderId="4" xfId="3" applyNumberFormat="1" applyFont="1" applyFill="1" applyBorder="1" applyAlignment="1">
      <alignment vertical="center" wrapText="1"/>
    </xf>
    <xf numFmtId="0" fontId="10" fillId="0" borderId="5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6" xfId="3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6" xfId="3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4" fontId="7" fillId="3" borderId="0" xfId="3" applyNumberFormat="1" applyFont="1" applyFill="1" applyAlignment="1">
      <alignment horizontal="left" vertical="top" wrapText="1"/>
    </xf>
    <xf numFmtId="0" fontId="10" fillId="0" borderId="1" xfId="3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4" fillId="2" borderId="0" xfId="3" applyFont="1" applyFill="1" applyAlignment="1">
      <alignment horizontal="left" vertical="center" wrapText="1"/>
    </xf>
    <xf numFmtId="0" fontId="4" fillId="2" borderId="0" xfId="3" applyFont="1" applyFill="1" applyAlignment="1">
      <alignment horizontal="left" vertical="top" wrapText="1"/>
    </xf>
    <xf numFmtId="0" fontId="3" fillId="2" borderId="0" xfId="3" applyFont="1" applyFill="1" applyAlignment="1">
      <alignment horizontal="left" vertical="top" wrapText="1"/>
    </xf>
    <xf numFmtId="0" fontId="11" fillId="2" borderId="0" xfId="3" applyFont="1" applyFill="1" applyAlignment="1">
      <alignment horizontal="center" wrapText="1"/>
    </xf>
    <xf numFmtId="0" fontId="10" fillId="2" borderId="0" xfId="3" applyFont="1" applyFill="1" applyAlignment="1">
      <alignment horizontal="left" vertical="center" wrapText="1"/>
    </xf>
    <xf numFmtId="0" fontId="10" fillId="2" borderId="0" xfId="3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164" fontId="11" fillId="0" borderId="0" xfId="3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4" fontId="3" fillId="2" borderId="0" xfId="3" applyNumberFormat="1" applyFont="1" applyFill="1" applyAlignment="1">
      <alignment horizontal="left" wrapText="1"/>
    </xf>
    <xf numFmtId="0" fontId="10" fillId="2" borderId="8" xfId="3" applyFont="1" applyFill="1" applyBorder="1" applyAlignment="1">
      <alignment horizontal="left" vertical="top" wrapText="1"/>
    </xf>
    <xf numFmtId="0" fontId="10" fillId="0" borderId="9" xfId="3" applyFont="1" applyFill="1" applyBorder="1" applyAlignment="1">
      <alignment horizontal="center" vertical="center" wrapText="1"/>
    </xf>
    <xf numFmtId="0" fontId="10" fillId="0" borderId="5" xfId="3" applyFont="1" applyFill="1" applyBorder="1" applyAlignment="1">
      <alignment horizontal="center" vertical="center" wrapText="1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2 2" xfId="3" xr:uid="{00000000-0005-0000-0000-000003000000}"/>
    <cellStyle name="Обычный 3" xfId="4" xr:uid="{00000000-0005-0000-0000-000004000000}"/>
    <cellStyle name="Обычный 4" xfId="5" xr:uid="{00000000-0005-0000-0000-000005000000}"/>
    <cellStyle name="Процентный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990600</xdr:colOff>
      <xdr:row>12</xdr:row>
      <xdr:rowOff>47625</xdr:rowOff>
    </xdr:from>
    <xdr:to>
      <xdr:col>9</xdr:col>
      <xdr:colOff>438150</xdr:colOff>
      <xdr:row>13</xdr:row>
      <xdr:rowOff>28575</xdr:rowOff>
    </xdr:to>
    <xdr:pic>
      <xdr:nvPicPr>
        <xdr:cNvPr id="1527" name="Picture 1">
          <a:extLst>
            <a:ext uri="{FF2B5EF4-FFF2-40B4-BE49-F238E27FC236}">
              <a16:creationId xmlns:a16="http://schemas.microsoft.com/office/drawing/2014/main" id="{2DB6761D-1B1C-483F-BA2A-E0F20067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2075" y="11915775"/>
          <a:ext cx="46767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O49"/>
  <sheetViews>
    <sheetView tabSelected="1" view="pageBreakPreview" zoomScale="41" zoomScaleNormal="41" zoomScaleSheetLayoutView="41" workbookViewId="0">
      <selection activeCell="D20" sqref="D20"/>
    </sheetView>
  </sheetViews>
  <sheetFormatPr defaultRowHeight="21" x14ac:dyDescent="0.35"/>
  <cols>
    <col min="1" max="1" width="10.5703125" style="2" customWidth="1"/>
    <col min="2" max="2" width="50" style="2" customWidth="1"/>
    <col min="3" max="3" width="28" style="2" customWidth="1"/>
    <col min="4" max="4" width="69.5703125" style="2" customWidth="1"/>
    <col min="5" max="5" width="18.85546875" style="13" customWidth="1"/>
    <col min="6" max="6" width="19" style="5" customWidth="1"/>
    <col min="7" max="7" width="21.42578125" style="17" customWidth="1"/>
    <col min="8" max="8" width="22.140625" style="17" customWidth="1"/>
    <col min="9" max="9" width="15.85546875" style="5" customWidth="1"/>
    <col min="10" max="11" width="17.85546875" style="5" customWidth="1"/>
    <col min="12" max="12" width="17.28515625" style="5" customWidth="1"/>
    <col min="13" max="13" width="61.28515625" style="5" customWidth="1"/>
    <col min="14" max="14" width="10.7109375" style="2" bestFit="1" customWidth="1"/>
    <col min="15" max="15" width="18.5703125" style="2" customWidth="1"/>
    <col min="16" max="16" width="9.140625" style="2" bestFit="1" customWidth="1"/>
    <col min="17" max="16384" width="9.140625" style="2"/>
  </cols>
  <sheetData>
    <row r="1" spans="1:14" s="1" customFormat="1" ht="20.25" x14ac:dyDescent="0.3">
      <c r="E1" s="10"/>
      <c r="F1" s="7"/>
      <c r="G1" s="14"/>
      <c r="H1" s="14"/>
      <c r="I1" s="7"/>
      <c r="J1" s="7"/>
      <c r="K1" s="7"/>
      <c r="L1" s="7"/>
      <c r="M1" s="7"/>
    </row>
    <row r="2" spans="1:14" s="1" customFormat="1" ht="23.25" x14ac:dyDescent="0.35">
      <c r="A2" s="18"/>
      <c r="B2" s="18"/>
      <c r="C2" s="18"/>
      <c r="D2" s="18"/>
      <c r="E2" s="19"/>
      <c r="F2" s="20"/>
      <c r="G2" s="21"/>
      <c r="H2" s="21"/>
      <c r="I2" s="20"/>
      <c r="J2" s="20"/>
      <c r="K2" s="20"/>
      <c r="L2" s="20"/>
      <c r="M2" s="20"/>
      <c r="N2" s="18"/>
    </row>
    <row r="3" spans="1:14" s="1" customFormat="1" ht="23.25" x14ac:dyDescent="0.35">
      <c r="A3" s="18"/>
      <c r="B3" s="18"/>
      <c r="C3" s="18"/>
      <c r="D3" s="18"/>
      <c r="E3" s="19"/>
      <c r="F3" s="20"/>
      <c r="G3" s="21"/>
      <c r="H3" s="21"/>
      <c r="I3" s="20"/>
      <c r="J3" s="20"/>
      <c r="K3" s="20"/>
      <c r="L3" s="20"/>
      <c r="M3" s="20"/>
      <c r="N3" s="18"/>
    </row>
    <row r="4" spans="1:14" ht="23.25" x14ac:dyDescent="0.35">
      <c r="A4" s="48" t="s">
        <v>14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22"/>
    </row>
    <row r="5" spans="1:14" ht="55.5" customHeight="1" x14ac:dyDescent="0.35">
      <c r="A5" s="50" t="s">
        <v>15</v>
      </c>
      <c r="B5" s="50"/>
      <c r="C5" s="50"/>
      <c r="D5" s="50"/>
      <c r="E5" s="50"/>
      <c r="F5" s="50"/>
      <c r="G5" s="51"/>
      <c r="H5" s="52">
        <v>46175</v>
      </c>
      <c r="I5" s="53"/>
      <c r="J5" s="23"/>
      <c r="K5" s="24"/>
      <c r="L5" s="24"/>
      <c r="M5" s="24"/>
      <c r="N5" s="22"/>
    </row>
    <row r="6" spans="1:14" ht="42.75" customHeight="1" x14ac:dyDescent="0.35">
      <c r="A6" s="49" t="s">
        <v>24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22"/>
    </row>
    <row r="7" spans="1:14" ht="54.75" customHeight="1" x14ac:dyDescent="0.35">
      <c r="A7" s="55" t="s">
        <v>16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22"/>
    </row>
    <row r="8" spans="1:14" ht="88.5" customHeight="1" x14ac:dyDescent="0.35">
      <c r="A8" s="43" t="s">
        <v>4</v>
      </c>
      <c r="B8" s="38" t="s">
        <v>23</v>
      </c>
      <c r="C8" s="56" t="s">
        <v>19</v>
      </c>
      <c r="D8" s="38" t="s">
        <v>25</v>
      </c>
      <c r="E8" s="43" t="s">
        <v>1</v>
      </c>
      <c r="F8" s="43" t="s">
        <v>0</v>
      </c>
      <c r="G8" s="40" t="s">
        <v>17</v>
      </c>
      <c r="H8" s="41"/>
      <c r="I8" s="41"/>
      <c r="J8" s="26" t="s">
        <v>5</v>
      </c>
      <c r="K8" s="26" t="s">
        <v>7</v>
      </c>
      <c r="L8" s="26" t="s">
        <v>8</v>
      </c>
      <c r="M8" s="26" t="s">
        <v>18</v>
      </c>
    </row>
    <row r="9" spans="1:14" ht="147.75" customHeight="1" x14ac:dyDescent="0.35">
      <c r="A9" s="43"/>
      <c r="B9" s="39"/>
      <c r="C9" s="57"/>
      <c r="D9" s="39"/>
      <c r="E9" s="43"/>
      <c r="F9" s="43"/>
      <c r="G9" s="28" t="s">
        <v>10</v>
      </c>
      <c r="H9" s="28" t="s">
        <v>11</v>
      </c>
      <c r="I9" s="28" t="s">
        <v>12</v>
      </c>
      <c r="J9" s="27"/>
      <c r="K9" s="27"/>
      <c r="L9" s="27"/>
      <c r="M9" s="27"/>
      <c r="N9" s="5"/>
    </row>
    <row r="10" spans="1:14" ht="147.75" customHeight="1" thickBot="1" x14ac:dyDescent="0.4">
      <c r="A10" s="25">
        <v>1</v>
      </c>
      <c r="B10" s="27" t="s">
        <v>27</v>
      </c>
      <c r="C10" s="35" t="s">
        <v>28</v>
      </c>
      <c r="D10" s="27" t="s">
        <v>29</v>
      </c>
      <c r="E10" s="25" t="s">
        <v>26</v>
      </c>
      <c r="F10" s="25">
        <v>4</v>
      </c>
      <c r="G10" s="28">
        <v>6250</v>
      </c>
      <c r="H10" s="28">
        <v>6500</v>
      </c>
      <c r="I10" s="28">
        <v>6300</v>
      </c>
      <c r="J10" s="29">
        <f>ROUND((AVERAGE(G10:I10)),2)</f>
        <v>6350</v>
      </c>
      <c r="K10" s="30">
        <f>STDEV(G10:I10)</f>
        <v>132.28756555322954</v>
      </c>
      <c r="L10" s="31">
        <f>K10/J10</f>
        <v>2.0832687488697564E-2</v>
      </c>
      <c r="M10" s="32">
        <f>F10*J10</f>
        <v>25400</v>
      </c>
      <c r="N10" s="5"/>
    </row>
    <row r="11" spans="1:14" ht="50.25" customHeight="1" thickBot="1" x14ac:dyDescent="0.4">
      <c r="A11" s="36" t="s">
        <v>21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  <c r="M11" s="34">
        <f>SUM(M10:M10)</f>
        <v>25400</v>
      </c>
      <c r="N11" s="5"/>
    </row>
    <row r="12" spans="1:14" ht="51.75" customHeight="1" x14ac:dyDescent="0.35">
      <c r="A12" s="45" t="s">
        <v>13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5"/>
    </row>
    <row r="13" spans="1:14" ht="66" customHeight="1" x14ac:dyDescent="0.35">
      <c r="A13" s="46" t="s">
        <v>2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5"/>
    </row>
    <row r="14" spans="1:14" ht="32.25" customHeight="1" x14ac:dyDescent="0.35">
      <c r="A14" s="46" t="s">
        <v>3</v>
      </c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5"/>
    </row>
    <row r="15" spans="1:14" ht="45.75" customHeight="1" x14ac:dyDescent="0.35">
      <c r="A15" s="46" t="s">
        <v>9</v>
      </c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5"/>
    </row>
    <row r="16" spans="1:14" ht="23.25" customHeight="1" x14ac:dyDescent="0.35">
      <c r="A16" s="3"/>
      <c r="B16" s="33">
        <f>M11</f>
        <v>25400</v>
      </c>
      <c r="C16" s="3"/>
      <c r="D16" s="3"/>
      <c r="E16" s="11"/>
      <c r="F16" s="9"/>
      <c r="G16" s="15"/>
      <c r="H16" s="54"/>
      <c r="I16" s="54"/>
      <c r="J16" s="54"/>
      <c r="K16" s="54"/>
      <c r="L16" s="54"/>
      <c r="M16" s="54"/>
      <c r="N16" s="5"/>
    </row>
    <row r="17" spans="1:15" s="5" customFormat="1" ht="37.5" customHeight="1" x14ac:dyDescent="0.35">
      <c r="A17" s="42" t="s">
        <v>30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6"/>
    </row>
    <row r="18" spans="1:15" s="5" customFormat="1" ht="94.5" customHeight="1" x14ac:dyDescent="0.35">
      <c r="A18" s="47" t="s">
        <v>20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6"/>
      <c r="O18" s="6"/>
    </row>
    <row r="19" spans="1:15" s="5" customFormat="1" ht="57" customHeight="1" x14ac:dyDescent="0.35">
      <c r="A19" s="44" t="s">
        <v>22</v>
      </c>
      <c r="B19" s="44"/>
      <c r="C19" s="44"/>
      <c r="D19" s="44"/>
      <c r="E19" s="44"/>
      <c r="F19" s="44"/>
      <c r="G19" s="44"/>
      <c r="H19" s="16"/>
      <c r="I19" s="8"/>
      <c r="K19" s="8"/>
      <c r="L19" s="8"/>
      <c r="M19" s="8"/>
      <c r="N19" s="6"/>
      <c r="O19" s="6"/>
    </row>
    <row r="20" spans="1:15" s="5" customFormat="1" ht="39" customHeight="1" x14ac:dyDescent="0.35">
      <c r="A20" s="4" t="s">
        <v>6</v>
      </c>
      <c r="B20" s="4"/>
      <c r="C20" s="4"/>
      <c r="D20" s="4"/>
      <c r="E20" s="12"/>
      <c r="G20" s="17"/>
      <c r="H20" s="17"/>
      <c r="N20" s="6"/>
      <c r="O20" s="6"/>
    </row>
    <row r="21" spans="1:15" s="5" customFormat="1" ht="32.25" customHeight="1" x14ac:dyDescent="0.35">
      <c r="A21" s="2"/>
      <c r="B21" s="2"/>
      <c r="C21" s="2"/>
      <c r="D21" s="2"/>
      <c r="E21" s="13"/>
      <c r="G21" s="17"/>
      <c r="H21" s="17"/>
      <c r="N21" s="6"/>
      <c r="O21" s="6"/>
    </row>
    <row r="22" spans="1:15" s="5" customFormat="1" ht="39.75" customHeight="1" x14ac:dyDescent="0.35">
      <c r="A22" s="2"/>
      <c r="B22" s="2"/>
      <c r="C22" s="2"/>
      <c r="D22" s="2"/>
      <c r="E22" s="13"/>
      <c r="G22" s="17"/>
      <c r="H22" s="17"/>
      <c r="N22" s="6"/>
      <c r="O22" s="6"/>
    </row>
    <row r="23" spans="1:15" s="5" customFormat="1" ht="24" customHeight="1" x14ac:dyDescent="0.35">
      <c r="A23" s="2"/>
      <c r="B23" s="2"/>
      <c r="C23" s="2"/>
      <c r="D23" s="2"/>
      <c r="E23" s="13"/>
      <c r="G23" s="17"/>
      <c r="H23" s="17"/>
      <c r="N23" s="6"/>
      <c r="O23" s="6"/>
    </row>
    <row r="24" spans="1:15" s="5" customFormat="1" ht="39" customHeight="1" x14ac:dyDescent="0.35">
      <c r="A24" s="2"/>
      <c r="B24" s="2"/>
      <c r="C24" s="2"/>
      <c r="D24" s="2"/>
      <c r="E24" s="13"/>
      <c r="G24" s="17"/>
      <c r="H24" s="17"/>
      <c r="N24" s="6"/>
      <c r="O24" s="6"/>
    </row>
    <row r="25" spans="1:15" s="5" customFormat="1" ht="60" customHeight="1" x14ac:dyDescent="0.35">
      <c r="A25" s="2"/>
      <c r="B25" s="2"/>
      <c r="C25" s="2"/>
      <c r="D25" s="2"/>
      <c r="E25" s="13"/>
      <c r="G25" s="17"/>
      <c r="H25" s="17"/>
      <c r="N25" s="6"/>
      <c r="O25" s="6"/>
    </row>
    <row r="26" spans="1:15" s="5" customFormat="1" ht="20.25" customHeight="1" x14ac:dyDescent="0.35">
      <c r="A26" s="2"/>
      <c r="B26" s="2"/>
      <c r="C26" s="2"/>
      <c r="D26" s="2"/>
      <c r="E26" s="13"/>
      <c r="G26" s="17"/>
      <c r="H26" s="17"/>
      <c r="N26" s="6"/>
      <c r="O26" s="6"/>
    </row>
    <row r="27" spans="1:15" s="5" customFormat="1" ht="37.5" customHeight="1" x14ac:dyDescent="0.35">
      <c r="A27" s="2"/>
      <c r="B27" s="2"/>
      <c r="C27" s="2"/>
      <c r="D27" s="2"/>
      <c r="E27" s="13"/>
      <c r="G27" s="17"/>
      <c r="H27" s="17"/>
      <c r="N27" s="6"/>
      <c r="O27" s="6"/>
    </row>
    <row r="28" spans="1:15" s="5" customFormat="1" ht="22.5" customHeight="1" x14ac:dyDescent="0.35">
      <c r="A28" s="2"/>
      <c r="B28" s="2"/>
      <c r="C28" s="2"/>
      <c r="D28" s="2"/>
      <c r="E28" s="13"/>
      <c r="G28" s="17"/>
      <c r="H28" s="17"/>
      <c r="N28" s="6"/>
      <c r="O28" s="6"/>
    </row>
    <row r="29" spans="1:15" s="5" customFormat="1" ht="27.75" customHeight="1" x14ac:dyDescent="0.35">
      <c r="A29" s="2"/>
      <c r="B29" s="2"/>
      <c r="C29" s="2"/>
      <c r="D29" s="2"/>
      <c r="E29" s="13"/>
      <c r="G29" s="17"/>
      <c r="H29" s="17"/>
      <c r="N29" s="6"/>
      <c r="O29" s="6"/>
    </row>
    <row r="30" spans="1:15" s="5" customFormat="1" ht="42.75" customHeight="1" x14ac:dyDescent="0.35">
      <c r="A30" s="2"/>
      <c r="B30" s="2"/>
      <c r="C30" s="2"/>
      <c r="D30" s="2"/>
      <c r="E30" s="13"/>
      <c r="G30" s="17"/>
      <c r="H30" s="17"/>
      <c r="N30" s="6"/>
      <c r="O30" s="6"/>
    </row>
    <row r="31" spans="1:15" s="5" customFormat="1" ht="108.75" customHeight="1" x14ac:dyDescent="0.35">
      <c r="A31" s="2"/>
      <c r="B31" s="2"/>
      <c r="C31" s="2"/>
      <c r="D31" s="2"/>
      <c r="E31" s="13"/>
      <c r="G31" s="17"/>
      <c r="H31" s="17"/>
      <c r="N31" s="6"/>
      <c r="O31" s="6"/>
    </row>
    <row r="32" spans="1:15" s="5" customFormat="1" ht="141.75" customHeight="1" x14ac:dyDescent="0.35">
      <c r="A32" s="2"/>
      <c r="B32" s="2"/>
      <c r="C32" s="2"/>
      <c r="D32" s="2"/>
      <c r="E32" s="13"/>
      <c r="G32" s="17"/>
      <c r="H32" s="17"/>
      <c r="N32" s="6"/>
      <c r="O32" s="6"/>
    </row>
    <row r="33" spans="1:15" s="5" customFormat="1" ht="69" customHeight="1" x14ac:dyDescent="0.35">
      <c r="A33" s="2"/>
      <c r="B33" s="2"/>
      <c r="C33" s="2"/>
      <c r="D33" s="2"/>
      <c r="E33" s="13"/>
      <c r="G33" s="17"/>
      <c r="H33" s="17"/>
      <c r="N33" s="6"/>
      <c r="O33" s="6"/>
    </row>
    <row r="34" spans="1:15" s="5" customFormat="1" ht="69" customHeight="1" x14ac:dyDescent="0.35">
      <c r="A34" s="2"/>
      <c r="B34" s="2"/>
      <c r="C34" s="2"/>
      <c r="D34" s="2"/>
      <c r="E34" s="13"/>
      <c r="G34" s="17"/>
      <c r="H34" s="17"/>
      <c r="N34" s="6"/>
      <c r="O34" s="6"/>
    </row>
    <row r="35" spans="1:15" s="5" customFormat="1" ht="69" customHeight="1" x14ac:dyDescent="0.35">
      <c r="A35" s="2"/>
      <c r="B35" s="2"/>
      <c r="C35" s="2"/>
      <c r="D35" s="2"/>
      <c r="E35" s="13"/>
      <c r="G35" s="17"/>
      <c r="H35" s="17"/>
      <c r="N35" s="6"/>
      <c r="O35" s="6"/>
    </row>
    <row r="36" spans="1:15" s="5" customFormat="1" ht="48" customHeight="1" x14ac:dyDescent="0.35">
      <c r="A36" s="2"/>
      <c r="B36" s="2"/>
      <c r="C36" s="2"/>
      <c r="D36" s="2"/>
      <c r="E36" s="13"/>
      <c r="G36" s="17"/>
      <c r="H36" s="17"/>
      <c r="N36" s="6"/>
      <c r="O36" s="6"/>
    </row>
    <row r="37" spans="1:15" s="5" customFormat="1" ht="42.75" customHeight="1" x14ac:dyDescent="0.35">
      <c r="A37" s="2"/>
      <c r="B37" s="2"/>
      <c r="C37" s="2"/>
      <c r="D37" s="2"/>
      <c r="E37" s="13"/>
      <c r="G37" s="17"/>
      <c r="H37" s="17"/>
    </row>
    <row r="38" spans="1:15" ht="29.25" customHeight="1" x14ac:dyDescent="0.35"/>
    <row r="39" spans="1:15" ht="44.25" customHeight="1" x14ac:dyDescent="0.35"/>
    <row r="40" spans="1:15" ht="69.75" customHeight="1" x14ac:dyDescent="0.35"/>
    <row r="41" spans="1:15" ht="81" customHeight="1" x14ac:dyDescent="0.35"/>
    <row r="42" spans="1:15" ht="25.5" customHeight="1" x14ac:dyDescent="0.35"/>
    <row r="43" spans="1:15" ht="27.75" customHeight="1" x14ac:dyDescent="0.35"/>
    <row r="44" spans="1:15" ht="65.25" customHeight="1" x14ac:dyDescent="0.35"/>
    <row r="45" spans="1:15" ht="26.25" customHeight="1" x14ac:dyDescent="0.35"/>
    <row r="46" spans="1:15" ht="27.75" customHeight="1" x14ac:dyDescent="0.35"/>
    <row r="47" spans="1:15" ht="17.25" customHeight="1" x14ac:dyDescent="0.35"/>
    <row r="48" spans="1:15" ht="17.25" customHeight="1" x14ac:dyDescent="0.35"/>
    <row r="49" ht="17.25" customHeight="1" x14ac:dyDescent="0.35"/>
  </sheetData>
  <mergeCells count="21">
    <mergeCell ref="A4:M4"/>
    <mergeCell ref="A6:M6"/>
    <mergeCell ref="A8:A9"/>
    <mergeCell ref="A5:G5"/>
    <mergeCell ref="H5:I5"/>
    <mergeCell ref="A7:M7"/>
    <mergeCell ref="C8:C9"/>
    <mergeCell ref="A19:G19"/>
    <mergeCell ref="A12:M12"/>
    <mergeCell ref="A13:M13"/>
    <mergeCell ref="A14:M14"/>
    <mergeCell ref="A15:M15"/>
    <mergeCell ref="A18:M18"/>
    <mergeCell ref="H16:M16"/>
    <mergeCell ref="A11:L11"/>
    <mergeCell ref="B8:B9"/>
    <mergeCell ref="G8:I8"/>
    <mergeCell ref="A17:M17"/>
    <mergeCell ref="E8:E9"/>
    <mergeCell ref="D8:D9"/>
    <mergeCell ref="F8:F9"/>
  </mergeCells>
  <phoneticPr fontId="0" type="noConversion"/>
  <pageMargins left="0.7" right="0.7" top="0.75" bottom="0.75" header="0.3" footer="0.3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 1</vt:lpstr>
      <vt:lpstr>'Лист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2026-06-02T11:37:40Z</dcterms:modified>
</cp:coreProperties>
</file>