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wmf" ContentType="image/x-wmf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3 (2)" sheetId="1" state="visible" r:id="rId3"/>
    <sheet name="Лист1" sheetId="2" state="visible" r:id="rId4"/>
  </sheets>
  <definedNames>
    <definedName function="false" hidden="false" name="__xlfn_FLOOR_PRECISE" vbProcedure="false">NA()</definedName>
    <definedName function="false" hidden="false" name="__xlfn_STDEV_P" vbProcedure="false">NA()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<sst xmlns="http://schemas.openxmlformats.org/spreadsheetml/2006/main" count="27" uniqueCount="27">
  <si>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Расчет обоснование начальной (максимальной) цены контракта на 2026 год</t>
  </si>
  <si>
    <t xml:space="preserve">внеб.</t>
  </si>
  <si>
    <t xml:space="preserve">№ п/п</t>
  </si>
  <si>
    <t xml:space="preserve">Наименование объекта закупки</t>
  </si>
  <si>
    <t xml:space="preserve">Основные характеристики объекта закупки</t>
  </si>
  <si>
    <t xml:space="preserve">Ед. изм.</t>
  </si>
  <si>
    <t xml:space="preserve">Кол-во</t>
  </si>
  <si>
    <t xml:space="preserve">Коммерческие предложения (руб./едизм.)</t>
  </si>
  <si>
    <t xml:space="preserve">Однородность совокупности значений выявленных цен, используемых при расчете НМЦК</t>
  </si>
  <si>
    <t xml:space="preserve">НМЦК, определяемая методом сопоставимых рыночных цен (анализа рынка)</t>
  </si>
  <si>
    <t xml:space="preserve">Вх 53-229 от 23.07.2026</t>
  </si>
  <si>
    <t xml:space="preserve">Вх 53-230 от 23.07.2026</t>
  </si>
  <si>
    <t xml:space="preserve">Вх 53-228 от 23.07.2026</t>
  </si>
  <si>
    <t xml:space="preserve">Средняя арифметическая цена за единицу</t>
  </si>
  <si>
    <t xml:space="preserve">Среднее квадратичное отклонение</t>
  </si>
  <si>
    <t xml:space="preserve">Коэффициент вариации</t>
  </si>
  <si>
    <t xml:space="preserve">Расчет НМЦК по формуле: </t>
  </si>
  <si>
    <t xml:space="preserve">Цена за единицу измерения, руб.</t>
  </si>
  <si>
    <t xml:space="preserve">Цена за единицу изм. с округлением  до сотых долей после запятой (руб.)</t>
  </si>
  <si>
    <t xml:space="preserve">Н(М)ЦК с учетом округления цены за единицу (руб.)</t>
  </si>
  <si>
    <t xml:space="preserve">Поставка кондиционера</t>
  </si>
  <si>
    <t xml:space="preserve">в соответствии с объемами</t>
  </si>
  <si>
    <t xml:space="preserve">шт.</t>
  </si>
  <si>
    <t xml:space="preserve">Старший инженер- программист ОМТС</t>
  </si>
  <si>
    <t xml:space="preserve">Мартинцов В.А.</t>
  </si>
  <si>
    <t xml:space="preserve">Казначей - кассир</t>
  </si>
  <si>
    <t xml:space="preserve">Михайлова Н.В.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</si>
</sst>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.000"/>
    <numFmt numFmtId="167" formatCode="0.00%"/>
    <numFmt numFmtId="168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Calibri"/>
      <family val="2"/>
      <charset val="1"/>
    </font>
    <font>
      <sz val="8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11</xdr:col>
      <xdr:colOff>66600</xdr:colOff>
      <xdr:row>2</xdr:row>
      <xdr:rowOff>495360</xdr:rowOff>
    </xdr:from>
    <xdr:to>
      <xdr:col>11</xdr:col>
      <xdr:colOff>865440</xdr:colOff>
      <xdr:row>2</xdr:row>
      <xdr:rowOff>846360</xdr:rowOff>
    </xdr:to>
    <xdr:pic>
      <xdr:nvPicPr>
        <xdr:cNvPr id="1" name="Picture 5"/>
        <xdr:cNvPicPr/>
      </xdr:nvPicPr>
      <xdr:blipFill>
        <a:blip r:embed="rId1"/>
        <a:stretch/>
      </xdr:blipFill>
      <xdr:spPr>
        <a:xfrm>
          <a:off x="7616880" y="1381320"/>
          <a:ext cx="798840" cy="351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M1" activeCellId="0" sqref="M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.15"/>
    <col collapsed="false" customWidth="true" hidden="false" outlineLevel="0" max="2" min="2" style="1" width="20"/>
    <col collapsed="false" customWidth="true" hidden="false" outlineLevel="0" max="3" min="3" style="1" width="17.29"/>
    <col collapsed="false" customWidth="true" hidden="false" outlineLevel="0" max="4" min="4" style="1" width="6"/>
    <col collapsed="false" customWidth="true" hidden="false" outlineLevel="0" max="5" min="5" style="1" width="7.29"/>
    <col collapsed="false" customWidth="true" hidden="false" outlineLevel="0" max="6" min="6" style="1" width="9.57"/>
    <col collapsed="false" customWidth="true" hidden="false" outlineLevel="0" max="8" min="7" style="1" width="9.29"/>
    <col collapsed="false" customWidth="true" hidden="false" outlineLevel="0" max="9" min="9" style="1" width="10"/>
    <col collapsed="false" customWidth="true" hidden="false" outlineLevel="0" max="11" min="11" style="1" width="6.57"/>
    <col collapsed="false" customWidth="true" hidden="false" outlineLevel="0" max="12" min="12" style="1" width="14.57"/>
    <col collapsed="false" customWidth="true" hidden="false" outlineLevel="0" max="13" min="13" style="1" width="9"/>
    <col collapsed="false" customWidth="true" hidden="false" outlineLevel="0" max="14" min="14" style="1" width="9.71"/>
    <col collapsed="false" customWidth="true" hidden="false" outlineLevel="0" max="15" min="15" style="1" width="9.29"/>
  </cols>
  <sheetData>
    <row r="1" customFormat="false" ht="15" hidden="false" customHeight="fals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</row>
    <row r="2" customFormat="false" ht="54.75" hidden="false" customHeight="true" outlineLevel="0" collapsed="false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/>
      <c r="H2" s="4"/>
      <c r="I2" s="4" t="s">
        <v>8</v>
      </c>
      <c r="J2" s="4"/>
      <c r="K2" s="4"/>
      <c r="L2" s="4" t="s">
        <v>9</v>
      </c>
      <c r="M2" s="4"/>
      <c r="N2" s="4"/>
      <c r="O2" s="4"/>
    </row>
    <row r="3" customFormat="false" ht="144.75" hidden="false" customHeight="true" outlineLevel="0" collapsed="false">
      <c r="A3" s="4"/>
      <c r="B3" s="4"/>
      <c r="C3" s="4"/>
      <c r="D3" s="4"/>
      <c r="E3" s="4"/>
      <c r="F3" s="5" t="s">
        <v>10</v>
      </c>
      <c r="G3" s="5" t="s">
        <v>11</v>
      </c>
      <c r="H3" s="5" t="s">
        <v>12</v>
      </c>
      <c r="I3" s="4" t="s">
        <v>13</v>
      </c>
      <c r="J3" s="4" t="s">
        <v>14</v>
      </c>
      <c r="K3" s="4" t="s">
        <v>15</v>
      </c>
      <c r="L3" s="6" t="s">
        <v>16</v>
      </c>
      <c r="M3" s="4" t="s">
        <v>17</v>
      </c>
      <c r="N3" s="7" t="s">
        <v>18</v>
      </c>
      <c r="O3" s="7" t="s">
        <v>19</v>
      </c>
    </row>
    <row r="4" customFormat="false" ht="17.9" hidden="false" customHeight="false" outlineLevel="0" collapsed="false">
      <c r="A4" s="8" t="n">
        <v>1</v>
      </c>
      <c r="B4" s="9" t="s">
        <v>20</v>
      </c>
      <c r="C4" s="4" t="s">
        <v>21</v>
      </c>
      <c r="D4" s="4" t="s">
        <v>22</v>
      </c>
      <c r="E4" s="10" t="n">
        <v>1</v>
      </c>
      <c r="F4" s="11" t="n">
        <v>60000</v>
      </c>
      <c r="G4" s="11" t="n">
        <v>61500</v>
      </c>
      <c r="H4" s="11" t="n">
        <v>63300</v>
      </c>
      <c r="I4" s="12" t="n">
        <f aca="false">AVERAGE(F4:H4)</f>
        <v>61600</v>
      </c>
      <c r="J4" s="12" t="n">
        <f aca="false">STDEVP(F4:H4)</f>
        <v>1349.0737563232</v>
      </c>
      <c r="K4" s="13" t="n">
        <f aca="false">J4/I4</f>
        <v>0.0219005479922598</v>
      </c>
      <c r="L4" s="14" t="n">
        <f aca="false">((E4/3)*(SUM(F4:H4)))</f>
        <v>61600</v>
      </c>
      <c r="M4" s="12" t="n">
        <f aca="false">L4/E4</f>
        <v>61600</v>
      </c>
      <c r="N4" s="10" t="n">
        <f aca="false">ROUND(M4,2)</f>
        <v>61600</v>
      </c>
      <c r="O4" s="10" t="n">
        <f aca="false">ROUND(E4*N4,2)</f>
        <v>61600</v>
      </c>
    </row>
    <row r="5" customFormat="false" ht="15" hidden="false" customHeight="false" outlineLevel="0" collapsed="false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7" t="n">
        <f aca="false">SUM(L4)</f>
        <v>61600</v>
      </c>
      <c r="M5" s="15"/>
      <c r="N5" s="15"/>
      <c r="O5" s="18" t="n">
        <f aca="false">SUM(O4)</f>
        <v>61600</v>
      </c>
    </row>
    <row r="8" customFormat="false" ht="15" hidden="false" customHeight="false" outlineLevel="0" collapsed="false">
      <c r="A8" s="19" t="s">
        <v>23</v>
      </c>
      <c r="B8" s="19"/>
      <c r="C8" s="19"/>
      <c r="K8" s="2" t="s">
        <v>24</v>
      </c>
      <c r="L8" s="2"/>
    </row>
    <row r="9" customFormat="false" ht="15" hidden="false" customHeight="false" outlineLevel="0" collapsed="false">
      <c r="A9" s="20" t="n">
        <v>46225</v>
      </c>
      <c r="B9" s="20"/>
    </row>
    <row r="10" customFormat="false" ht="9.75" hidden="false" customHeight="true" outlineLevel="0" collapsed="false"/>
    <row r="11" customFormat="false" ht="9.75" hidden="false" customHeight="true" outlineLevel="0" collapsed="false"/>
    <row r="12" customFormat="false" ht="15" hidden="false" customHeight="false" outlineLevel="0" collapsed="false">
      <c r="A12" s="21" t="s">
        <v>25</v>
      </c>
      <c r="B12" s="21"/>
      <c r="C12" s="21"/>
      <c r="K12" s="2" t="s">
        <v>26</v>
      </c>
      <c r="L12" s="2"/>
    </row>
    <row r="13" customFormat="false" ht="18.75" hidden="false" customHeight="true" outlineLevel="0" collapsed="false">
      <c r="A13" s="20" t="n">
        <v>46225</v>
      </c>
      <c r="B13" s="20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customFormat="false" ht="9.75" hidden="false" customHeight="true" outlineLevel="0" collapsed="false">
      <c r="A14" s="23"/>
      <c r="B14" s="24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048576" customFormat="false" ht="12.8" hidden="false" customHeight="false" outlineLevel="0" collapsed="false"/>
  </sheetData>
  <mergeCells count="17">
    <mergeCell ref="B1:L1"/>
    <mergeCell ref="M1:O1"/>
    <mergeCell ref="A2:A3"/>
    <mergeCell ref="B2:B3"/>
    <mergeCell ref="C2:C3"/>
    <mergeCell ref="D2:D3"/>
    <mergeCell ref="E2:E3"/>
    <mergeCell ref="F2:H2"/>
    <mergeCell ref="I2:K2"/>
    <mergeCell ref="L2:O2"/>
    <mergeCell ref="B5:K5"/>
    <mergeCell ref="A8:C8"/>
    <mergeCell ref="K8:L8"/>
    <mergeCell ref="A9:B9"/>
    <mergeCell ref="A12:C12"/>
    <mergeCell ref="K12:L12"/>
    <mergeCell ref="A13:B13"/>
  </mergeCells>
  <printOptions headings="false" gridLines="false" gridLinesSet="true" horizontalCentered="false" verticalCentered="false"/>
  <pageMargins left="0.590277777777778" right="0" top="0.590277777777778" bottom="0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2026-07-20T09:21:49Z</dcterms:created>
  <dc:creator>Татьяна</dc:creator>
  <dc:description/>
  <dc:language>ru-RU</dc:language>
  <cp:lastModifiedBy/>
  <cp:lastPrinted>2026-07-21T14:11:56Z</cp:lastPrinted>
  <dcterms:modified xsi:type="dcterms:W3CDTF">2026-07-27T14:38:37Z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