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125"/>
  </bookViews>
  <sheets>
    <sheet name="Лист1" sheetId="1" r:id="rId1"/>
    <sheet name="Лист" sheetId="3" r:id="rId2"/>
  </sheets>
  <definedNames>
    <definedName name="_xlnm.Print_Area" localSheetId="1">Лист!$A$1:$L$27</definedName>
    <definedName name="_xlnm.Print_Area" localSheetId="0">Лист1!$A$1:$L$20</definedName>
  </definedNames>
  <calcPr calcId="152511"/>
</workbook>
</file>

<file path=xl/calcChain.xml><?xml version="1.0" encoding="utf-8"?>
<calcChain xmlns="http://schemas.openxmlformats.org/spreadsheetml/2006/main">
  <c r="H13" i="1" l="1"/>
  <c r="I23" i="3" l="1"/>
  <c r="H23" i="3"/>
  <c r="G23" i="3"/>
  <c r="F23" i="3"/>
  <c r="K22" i="3"/>
  <c r="J22" i="3"/>
  <c r="L22" i="3" s="1"/>
  <c r="K21" i="3"/>
  <c r="J21" i="3"/>
  <c r="K20" i="3"/>
  <c r="J20" i="3"/>
  <c r="L20" i="3" s="1"/>
  <c r="K19" i="3"/>
  <c r="J19" i="3"/>
  <c r="K18" i="3"/>
  <c r="J18" i="3"/>
  <c r="L18" i="3" s="1"/>
  <c r="K17" i="3"/>
  <c r="J17" i="3"/>
  <c r="K16" i="3"/>
  <c r="J16" i="3"/>
  <c r="L16" i="3" s="1"/>
  <c r="K15" i="3"/>
  <c r="J15" i="3"/>
  <c r="K14" i="3"/>
  <c r="J14" i="3"/>
  <c r="L14" i="3" s="1"/>
  <c r="K13" i="3"/>
  <c r="J13" i="3"/>
  <c r="L13" i="3" l="1"/>
  <c r="L15" i="3"/>
  <c r="L17" i="3"/>
  <c r="L19" i="3"/>
  <c r="L21" i="3"/>
  <c r="K13" i="1" l="1"/>
  <c r="K14" i="1"/>
  <c r="K15" i="1"/>
  <c r="J13" i="1"/>
  <c r="J14" i="1"/>
  <c r="J15" i="1"/>
  <c r="I16" i="1"/>
  <c r="H16" i="1"/>
  <c r="G16" i="1"/>
  <c r="F16" i="1"/>
  <c r="L15" i="1" l="1"/>
  <c r="L13" i="1"/>
  <c r="L14" i="1"/>
</calcChain>
</file>

<file path=xl/sharedStrings.xml><?xml version="1.0" encoding="utf-8"?>
<sst xmlns="http://schemas.openxmlformats.org/spreadsheetml/2006/main" count="81" uniqueCount="41">
  <si>
    <t>№</t>
  </si>
  <si>
    <t>Наименование предмета контракта</t>
  </si>
  <si>
    <t>Существенные условия исполнения контракта</t>
  </si>
  <si>
    <t>Ед. изм</t>
  </si>
  <si>
    <t>Коммерческие предложения (руб./ед.изм.)</t>
  </si>
  <si>
    <t>Однородность совокупности значений выявленных цен, используемых в расчете Н(М)ЦК, ЦКЕП</t>
  </si>
  <si>
    <t xml:space="preserve">Средняя арифметическая цена за единицу     &lt;ц&gt; </t>
  </si>
  <si>
    <t>Среднее квадратичное отклонение</t>
  </si>
  <si>
    <t>в соответствии со спецификацией к контракту</t>
  </si>
  <si>
    <t xml:space="preserve">Поставщик №2 </t>
  </si>
  <si>
    <t xml:space="preserve">Поставщик №3 </t>
  </si>
  <si>
    <t xml:space="preserve">Поставщик №1 </t>
  </si>
  <si>
    <t>Кол-во</t>
  </si>
  <si>
    <t xml:space="preserve">     Таким образом, значение коэффициента не превышает 33%, совокупность ценовых значений является однородной, согласно п. 3.20.2 Методических рекомендаций.</t>
  </si>
  <si>
    <t xml:space="preserve"> Обоснование начальной (максимальной) цены контракта</t>
  </si>
  <si>
    <t xml:space="preserve">Расчет обоснование начальной (максимальной) цены контракта
</t>
  </si>
  <si>
    <t>Определим однородность совокупности значений выявленных цен, используемых в расчете начальной максимальной цены контракта, для чего определим коэффициент вариации  (п. 3.20 Методических рекомендаций)</t>
  </si>
  <si>
    <t>где: V - коэффициент вариации;</t>
  </si>
  <si>
    <t xml:space="preserve">              - цена единицы товара, указанная в источнике с номером i;
&lt;ц&gt; - средняя арифметическая величина цены единицы товара;
  n - количество значений, используемых в расчете.</t>
  </si>
  <si>
    <t xml:space="preserve">                                                   - среднее квадратичное отклонение;</t>
  </si>
  <si>
    <t>ИТОГО:</t>
  </si>
  <si>
    <t xml:space="preserve">    Обоснование максимальной цены Государственного контракта формируется Государственным заказчиком в соответствии с требованиями статьи 22 Федерального закона от 05.04.2013 № 44-ФЗ, приказом Министерства экономического развития Российской Федерации от 02.10.2013 № 567.
     При расчете максимальной цены контракта использовался метод сопоставимых рыночных цен (анализ рынка). 
     Нормативный метод не может быть применен в связи с тем, что информация о предельных ценах товара, работы, услуги, не размещена в ЕИС и цена товара, работы, услуги не нормирована в соответствии с действующим законодательством Российской Федерации.
     Тарифный метод не может быть применен в связи с тем, что цена закупаемого товара, работы, услуги не подлежит государственному регулированию.
     Проектно-сметный метод не может быть применен в связи с тем, что данный метод применяется на строительство, реконструкцию, капитальный ремонт объекта капитального строительства, проведение работ по сохранению объектов культурного наследия, что не является предметом указанной закупки. 
     Затратный метод не может быть применен в связи с тем, что Федеральным казенным учреждением «Исправительная колония № 8» Управления Федеральной службы исполнения наказаний по Республике Бурятия на указанные цели предусмотрено изучение произведенных затрат исполнителя может превысить установленный лимит финансирования
     Информация получена путем проведения мониторинга цен на товары.</t>
  </si>
  <si>
    <t>п.3.7.1</t>
  </si>
  <si>
    <t>п.3.7.4</t>
  </si>
  <si>
    <r>
      <t>коэффициент вариации цен V (%)</t>
    </r>
    <r>
      <rPr>
        <b/>
        <i/>
        <sz val="14"/>
        <rFont val="Times New Roman"/>
        <family val="1"/>
        <charset val="204"/>
      </rPr>
      <t xml:space="preserve"> (не должен превышать 33%)</t>
    </r>
  </si>
  <si>
    <t>Мониторинг сайта</t>
  </si>
  <si>
    <t>Проф. труба 20*40*1,5 длинна 6 метров</t>
  </si>
  <si>
    <t>Проф. труба 15*15*1,5 длинна 6 метров</t>
  </si>
  <si>
    <t>Шар Ду150мм</t>
  </si>
  <si>
    <t>Грунт Эмаль черная (2,2 кг)</t>
  </si>
  <si>
    <t>Электроды МР-3 3 мм (1кг.)</t>
  </si>
  <si>
    <t>Растворитель (10л)</t>
  </si>
  <si>
    <t>Диск отрезной 230*2,5</t>
  </si>
  <si>
    <t>Диск для зачистки 125*80</t>
  </si>
  <si>
    <t>Болт с гайкой и шайбой М10 * 30</t>
  </si>
  <si>
    <t>Проф. Труба 80*40*2</t>
  </si>
  <si>
    <t>шт.</t>
  </si>
  <si>
    <t>Инициатор закупки                                                                                                                                                 _____________________________/ Лупашко В.Н.</t>
  </si>
  <si>
    <r>
      <t xml:space="preserve">     Наиболее полно и экономически выгодно соответствует потребностям ФКУ ИК-8 УФСИН России по Республике Бурятия ценовое предложение № 1 поставка материалов на сумму </t>
    </r>
    <r>
      <rPr>
        <b/>
        <sz val="14"/>
        <rFont val="Times New Roman"/>
        <family val="1"/>
        <charset val="204"/>
      </rPr>
      <t>217 597,00 рублей</t>
    </r>
    <r>
      <rPr>
        <sz val="14"/>
        <rFont val="Times New Roman"/>
        <family val="1"/>
        <charset val="204"/>
      </rPr>
      <t>,   определяемое методом сопоставимых рыночных цен (анализ рынка).</t>
    </r>
  </si>
  <si>
    <r>
      <t xml:space="preserve">     Наиболее полно и экономически выгодно соответствует потребностям ФКУ ИК-8 УФСИН России по Республике Бурятия ценовое предложение № 1 поставка материалов на сумму </t>
    </r>
    <r>
      <rPr>
        <b/>
        <sz val="14"/>
        <rFont val="Times New Roman"/>
        <family val="1"/>
        <charset val="204"/>
      </rPr>
      <t>511 994,00 рублей</t>
    </r>
    <r>
      <rPr>
        <sz val="14"/>
        <rFont val="Times New Roman"/>
        <family val="1"/>
        <charset val="204"/>
      </rPr>
      <t>,   определяемое методом сопоставимых рыночных цен (анализ рынка).</t>
    </r>
  </si>
  <si>
    <t>Проф. труба 160*160*5 длинна 1 метр</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</si>
</sst>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43" formatCode="_-* #,##0.00\ _₽_-;\-* #,##0.00\ _₽_-;_-* &quot;-&quot;??\ _₽_-;_-@_-"/>
    <numFmt numFmtId="164" formatCode="0.0"/>
  </numFmts>
  <fonts count="12" x14ac:knownFonts="1">
    <font>
      <sz val="11"/>
      <color theme="1"/>
      <name val="Calibri"/>
      <family val="2"/>
      <charset val="204"/>
      <scheme val="minor"/>
    </font>
    <font>
      <b/>
      <sz val="14"/>
      <name val="Times New Roman"/>
      <family val="1"/>
      <charset val="204"/>
    </font>
    <font>
      <b/>
      <i/>
      <sz val="14"/>
      <name val="Times New Roman"/>
      <family val="1"/>
      <charset val="204"/>
    </font>
    <font>
      <sz val="14"/>
      <name val="Times New Roman"/>
      <family val="1"/>
      <charset val="204"/>
    </font>
    <font>
      <b/>
      <sz val="14"/>
      <color theme="1"/>
      <name val="Times New Roman"/>
      <family val="1"/>
      <charset val="204"/>
    </font>
    <font>
      <sz val="11"/>
      <name val="Calibri"/>
      <family val="2"/>
      <charset val="204"/>
      <scheme val="minor"/>
    </font>
    <font>
      <sz val="14"/>
      <name val="Calibri"/>
      <family val="2"/>
      <charset val="204"/>
      <scheme val="minor"/>
    </font>
    <font>
      <sz val="11"/>
      <color theme="1"/>
      <name val="Calibri"/>
      <family val="2"/>
      <charset val="204"/>
      <scheme val="minor"/>
    </font>
    <font>
      <sz val="12"/>
      <color theme="1"/>
      <name val="Times New Roman"/>
      <family val="1"/>
      <charset val="204"/>
    </font>
    <font>
      <sz val="13"/>
      <color theme="1"/>
      <name val="Times New Roman"/>
      <family val="1"/>
      <charset val="204"/>
    </font>
    <font>
      <sz val="12"/>
      <color rgb="FF000000"/>
      <name val="Times New Roman"/>
      <family val="1"/>
      <charset val="204"/>
    </font>
    <font>
      <sz val="13"/>
      <name val="Times New Roman"/>
      <family val="1"/>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43" fontId="7" fillId="0" borderId="0" applyFont="0" applyFill="0" applyBorder="0" applyAlignment="0" applyProtection="0"/>
  </cellStyleXfs>
  <cellXfs count="50">
    <xf numFmtId="0" fontId="0" fillId="0" borderId="0" xfId="0"/>
    <xf numFmtId="4" fontId="0" fillId="0" borderId="0" xfId="0" applyNumberFormat="1"/>
    <xf numFmtId="0" fontId="0" fillId="0" borderId="0" xfId="0"/>
    <xf numFmtId="0" fontId="3" fillId="0" borderId="6" xfId="0" applyFont="1" applyFill="1" applyBorder="1" applyAlignment="1">
      <alignment horizontal="left" vertical="center" wrapText="1"/>
    </xf>
    <xf numFmtId="0" fontId="5" fillId="0" borderId="0" xfId="0" applyFont="1"/>
    <xf numFmtId="4" fontId="5" fillId="0" borderId="0" xfId="0" applyNumberFormat="1" applyFont="1"/>
    <xf numFmtId="0" fontId="6" fillId="0" borderId="0" xfId="0" applyFont="1"/>
    <xf numFmtId="4" fontId="6" fillId="0" borderId="0" xfId="0" applyNumberFormat="1" applyFont="1"/>
    <xf numFmtId="0" fontId="3" fillId="0" borderId="0" xfId="0" applyFont="1"/>
    <xf numFmtId="4" fontId="3" fillId="0" borderId="0" xfId="0" applyNumberFormat="1" applyFont="1"/>
    <xf numFmtId="0" fontId="1" fillId="0" borderId="1" xfId="0" applyFont="1" applyFill="1" applyBorder="1" applyAlignment="1">
      <alignment horizontal="center" vertical="center" wrapText="1"/>
    </xf>
    <xf numFmtId="43" fontId="1" fillId="0" borderId="10" xfId="1" applyFont="1" applyFill="1" applyBorder="1" applyAlignment="1">
      <alignment horizontal="center" vertical="center"/>
    </xf>
    <xf numFmtId="2"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xf>
    <xf numFmtId="43" fontId="1" fillId="0" borderId="1" xfId="1" applyFont="1" applyFill="1" applyBorder="1" applyAlignment="1">
      <alignment horizontal="center" vertical="center"/>
    </xf>
    <xf numFmtId="2" fontId="3" fillId="0" borderId="9" xfId="0" applyNumberFormat="1" applyFont="1" applyFill="1" applyBorder="1" applyAlignment="1">
      <alignment horizontal="center" vertical="center" wrapText="1"/>
    </xf>
    <xf numFmtId="2" fontId="1" fillId="0" borderId="10" xfId="1" applyNumberFormat="1" applyFont="1" applyFill="1" applyBorder="1" applyAlignment="1">
      <alignment horizontal="center" vertical="center"/>
    </xf>
    <xf numFmtId="44" fontId="3" fillId="0" borderId="0" xfId="0" applyNumberFormat="1" applyFont="1"/>
    <xf numFmtId="0" fontId="1" fillId="0" borderId="2"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4" fontId="1" fillId="0" borderId="2" xfId="0" applyNumberFormat="1" applyFont="1" applyFill="1" applyBorder="1" applyAlignment="1">
      <alignment horizontal="center" vertical="center" wrapText="1"/>
    </xf>
    <xf numFmtId="164" fontId="11" fillId="0" borderId="2" xfId="0" applyNumberFormat="1" applyFont="1" applyFill="1" applyBorder="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xf>
    <xf numFmtId="0" fontId="1" fillId="0" borderId="0" xfId="0" applyFont="1" applyAlignment="1">
      <alignment horizontal="center"/>
    </xf>
    <xf numFmtId="0" fontId="3" fillId="0" borderId="6" xfId="0" applyFont="1" applyFill="1" applyBorder="1" applyAlignment="1">
      <alignment horizontal="left" vertical="center" wrapText="1"/>
    </xf>
    <xf numFmtId="0" fontId="1" fillId="0" borderId="2" xfId="0" applyFont="1" applyFill="1" applyBorder="1" applyAlignment="1">
      <alignment horizontal="center" vertical="top" wrapText="1"/>
    </xf>
    <xf numFmtId="0" fontId="1" fillId="0" borderId="10" xfId="0" applyFont="1" applyFill="1" applyBorder="1" applyAlignment="1">
      <alignment horizontal="center" vertical="top" wrapText="1"/>
    </xf>
    <xf numFmtId="0" fontId="3" fillId="0" borderId="3" xfId="0" applyFont="1" applyFill="1" applyBorder="1" applyAlignment="1">
      <alignment horizontal="center" vertical="center" wrapText="1"/>
    </xf>
    <xf numFmtId="0" fontId="3" fillId="0" borderId="0" xfId="0" applyFont="1" applyAlignment="1">
      <alignment horizontal="left" vertical="center"/>
    </xf>
    <xf numFmtId="0" fontId="3" fillId="0" borderId="7"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11" xfId="0" applyFont="1" applyFill="1" applyBorder="1" applyAlignment="1">
      <alignment horizontal="right" vertical="center" wrapText="1"/>
    </xf>
    <xf numFmtId="0" fontId="3" fillId="0" borderId="6" xfId="0" applyFont="1" applyFill="1" applyBorder="1" applyAlignment="1">
      <alignment horizontal="right" vertical="center" wrapText="1"/>
    </xf>
    <xf numFmtId="0" fontId="3" fillId="0" borderId="9" xfId="0" applyFont="1" applyFill="1" applyBorder="1" applyAlignment="1">
      <alignment horizontal="right" vertical="center" wrapText="1"/>
    </xf>
    <xf numFmtId="2" fontId="1" fillId="0" borderId="1" xfId="0" applyNumberFormat="1" applyFont="1" applyFill="1" applyBorder="1" applyAlignment="1">
      <alignment horizontal="center" vertical="top" wrapText="1"/>
    </xf>
    <xf numFmtId="2" fontId="1" fillId="0" borderId="8" xfId="0" applyNumberFormat="1" applyFont="1" applyFill="1" applyBorder="1" applyAlignment="1">
      <alignment horizontal="center" vertical="top" wrapText="1"/>
    </xf>
    <xf numFmtId="2" fontId="1" fillId="0" borderId="9" xfId="0" applyNumberFormat="1" applyFont="1" applyFill="1" applyBorder="1" applyAlignment="1">
      <alignment horizontal="center" vertical="top" wrapText="1"/>
    </xf>
    <xf numFmtId="0" fontId="3" fillId="0" borderId="2"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11</xdr:col>
      <xdr:colOff>192141</xdr:colOff>
      <xdr:row>11</xdr:row>
      <xdr:rowOff>558582</xdr:rowOff>
    </xdr:from>
    <xdr:to>
      <xdr:col>11</xdr:col>
      <xdr:colOff>1476375</xdr:colOff>
      <xdr:row>11</xdr:row>
      <xdr:rowOff>1169311</xdr:rowOff>
    </xdr:to>
    <xdr:pic>
      <xdr:nvPicPr>
        <xdr:cNvPr id="1025" name="Picture 1">
          <a:extLst>
            <a:ext uri="{FF2B5EF4-FFF2-40B4-BE49-F238E27FC236}">
              <a16:creationId xmlns:a16="http://schemas.microsoft.com/office/drawing/2014/main" xmlns="" id="{00000000-0008-0000-0000-00000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59141" y="9464457"/>
          <a:ext cx="1284234" cy="610729"/>
        </a:xfrm>
        <a:prstGeom prst="rect">
          <a:avLst/>
        </a:prstGeom>
        <a:noFill/>
        <a:ln w="9525">
          <a:noFill/>
          <a:miter lim="800000"/>
          <a:headEnd/>
          <a:tailEnd/>
        </a:ln>
      </xdr:spPr>
    </xdr:pic>
    <xdr:clientData/>
  </xdr:twoCellAnchor>
  <xdr:twoCellAnchor>
    <xdr:from>
      <xdr:col>10</xdr:col>
      <xdr:colOff>294508</xdr:colOff>
      <xdr:row>10</xdr:row>
      <xdr:rowOff>931589</xdr:rowOff>
    </xdr:from>
    <xdr:to>
      <xdr:col>10</xdr:col>
      <xdr:colOff>1294633</xdr:colOff>
      <xdr:row>10</xdr:row>
      <xdr:rowOff>1369739</xdr:rowOff>
    </xdr:to>
    <xdr:pic>
      <xdr:nvPicPr>
        <xdr:cNvPr id="1026" name="Picture 2">
          <a:extLst>
            <a:ext uri="{FF2B5EF4-FFF2-40B4-BE49-F238E27FC236}">
              <a16:creationId xmlns:a16="http://schemas.microsoft.com/office/drawing/2014/main" xmlns="" id="{00000000-0008-0000-0000-00000204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326836" y="6498787"/>
          <a:ext cx="1000125" cy="438150"/>
        </a:xfrm>
        <a:prstGeom prst="rect">
          <a:avLst/>
        </a:prstGeom>
        <a:noFill/>
        <a:ln w="9525">
          <a:noFill/>
          <a:miter lim="800000"/>
          <a:headEnd/>
          <a:tailEnd/>
        </a:ln>
      </xdr:spPr>
    </xdr:pic>
    <xdr:clientData/>
  </xdr:twoCellAnchor>
  <xdr:twoCellAnchor editAs="oneCell">
    <xdr:from>
      <xdr:col>0</xdr:col>
      <xdr:colOff>164225</xdr:colOff>
      <xdr:row>6</xdr:row>
      <xdr:rowOff>65690</xdr:rowOff>
    </xdr:from>
    <xdr:to>
      <xdr:col>1</xdr:col>
      <xdr:colOff>1261869</xdr:colOff>
      <xdr:row>6</xdr:row>
      <xdr:rowOff>626571</xdr:rowOff>
    </xdr:to>
    <xdr:pic>
      <xdr:nvPicPr>
        <xdr:cNvPr id="3" name="Рисунок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3"/>
        <a:stretch>
          <a:fillRect/>
        </a:stretch>
      </xdr:blipFill>
      <xdr:spPr>
        <a:xfrm>
          <a:off x="164225" y="5222328"/>
          <a:ext cx="1475360" cy="560881"/>
        </a:xfrm>
        <a:prstGeom prst="rect">
          <a:avLst/>
        </a:prstGeom>
      </xdr:spPr>
    </xdr:pic>
    <xdr:clientData/>
  </xdr:twoCellAnchor>
  <xdr:twoCellAnchor editAs="oneCell">
    <xdr:from>
      <xdr:col>4</xdr:col>
      <xdr:colOff>476250</xdr:colOff>
      <xdr:row>4</xdr:row>
      <xdr:rowOff>279181</xdr:rowOff>
    </xdr:from>
    <xdr:to>
      <xdr:col>5</xdr:col>
      <xdr:colOff>645401</xdr:colOff>
      <xdr:row>5</xdr:row>
      <xdr:rowOff>13138</xdr:rowOff>
    </xdr:to>
    <xdr:pic>
      <xdr:nvPicPr>
        <xdr:cNvPr id="4" name="Рисунок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4"/>
        <a:stretch>
          <a:fillRect/>
        </a:stretch>
      </xdr:blipFill>
      <xdr:spPr>
        <a:xfrm>
          <a:off x="5271595" y="4401207"/>
          <a:ext cx="919655" cy="390853"/>
        </a:xfrm>
        <a:prstGeom prst="rect">
          <a:avLst/>
        </a:prstGeom>
      </xdr:spPr>
    </xdr:pic>
    <xdr:clientData/>
  </xdr:twoCellAnchor>
  <xdr:twoCellAnchor editAs="oneCell">
    <xdr:from>
      <xdr:col>0</xdr:col>
      <xdr:colOff>114958</xdr:colOff>
      <xdr:row>7</xdr:row>
      <xdr:rowOff>213490</xdr:rowOff>
    </xdr:from>
    <xdr:to>
      <xdr:col>0</xdr:col>
      <xdr:colOff>364032</xdr:colOff>
      <xdr:row>7</xdr:row>
      <xdr:rowOff>558361</xdr:rowOff>
    </xdr:to>
    <xdr:pic>
      <xdr:nvPicPr>
        <xdr:cNvPr id="5" name="Рисунок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5"/>
        <a:stretch>
          <a:fillRect/>
        </a:stretch>
      </xdr:blipFill>
      <xdr:spPr>
        <a:xfrm flipH="1">
          <a:off x="114958" y="6027024"/>
          <a:ext cx="249074" cy="344871"/>
        </a:xfrm>
        <a:prstGeom prst="rect">
          <a:avLst/>
        </a:prstGeom>
      </xdr:spPr>
    </xdr:pic>
    <xdr:clientData/>
  </xdr:twoCellAnchor>
  <xdr:twoCellAnchor>
    <xdr:from>
      <xdr:col>10</xdr:col>
      <xdr:colOff>254000</xdr:colOff>
      <xdr:row>11</xdr:row>
      <xdr:rowOff>412750</xdr:rowOff>
    </xdr:from>
    <xdr:to>
      <xdr:col>10</xdr:col>
      <xdr:colOff>1254125</xdr:colOff>
      <xdr:row>11</xdr:row>
      <xdr:rowOff>850900</xdr:rowOff>
    </xdr:to>
    <xdr:pic>
      <xdr:nvPicPr>
        <xdr:cNvPr id="7" name="Picture 2">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4128750" y="9318625"/>
          <a:ext cx="1000125" cy="4381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192141</xdr:colOff>
      <xdr:row>11</xdr:row>
      <xdr:rowOff>558582</xdr:rowOff>
    </xdr:from>
    <xdr:to>
      <xdr:col>11</xdr:col>
      <xdr:colOff>1476375</xdr:colOff>
      <xdr:row>11</xdr:row>
      <xdr:rowOff>1169311</xdr:rowOff>
    </xdr:to>
    <xdr:pic>
      <xdr:nvPicPr>
        <xdr:cNvPr id="2" name="Picture 1">
          <a:extLst>
            <a:ext uri="{FF2B5EF4-FFF2-40B4-BE49-F238E27FC236}">
              <a16:creationId xmlns:a16="http://schemas.microsoft.com/office/drawing/2014/main" xmlns="" id="{00000000-0008-0000-0000-00000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51041" y="9483507"/>
          <a:ext cx="1284234" cy="610729"/>
        </a:xfrm>
        <a:prstGeom prst="rect">
          <a:avLst/>
        </a:prstGeom>
        <a:noFill/>
        <a:ln w="9525">
          <a:noFill/>
          <a:miter lim="800000"/>
          <a:headEnd/>
          <a:tailEnd/>
        </a:ln>
      </xdr:spPr>
    </xdr:pic>
    <xdr:clientData/>
  </xdr:twoCellAnchor>
  <xdr:twoCellAnchor>
    <xdr:from>
      <xdr:col>10</xdr:col>
      <xdr:colOff>294508</xdr:colOff>
      <xdr:row>10</xdr:row>
      <xdr:rowOff>931589</xdr:rowOff>
    </xdr:from>
    <xdr:to>
      <xdr:col>10</xdr:col>
      <xdr:colOff>1294633</xdr:colOff>
      <xdr:row>10</xdr:row>
      <xdr:rowOff>1369739</xdr:rowOff>
    </xdr:to>
    <xdr:pic>
      <xdr:nvPicPr>
        <xdr:cNvPr id="3" name="Picture 2">
          <a:extLst>
            <a:ext uri="{FF2B5EF4-FFF2-40B4-BE49-F238E27FC236}">
              <a16:creationId xmlns:a16="http://schemas.microsoft.com/office/drawing/2014/main" xmlns="" id="{00000000-0008-0000-0000-00000204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867508" y="8923064"/>
          <a:ext cx="1000125" cy="0"/>
        </a:xfrm>
        <a:prstGeom prst="rect">
          <a:avLst/>
        </a:prstGeom>
        <a:noFill/>
        <a:ln w="9525">
          <a:noFill/>
          <a:miter lim="800000"/>
          <a:headEnd/>
          <a:tailEnd/>
        </a:ln>
      </xdr:spPr>
    </xdr:pic>
    <xdr:clientData/>
  </xdr:twoCellAnchor>
  <xdr:twoCellAnchor editAs="oneCell">
    <xdr:from>
      <xdr:col>0</xdr:col>
      <xdr:colOff>164225</xdr:colOff>
      <xdr:row>6</xdr:row>
      <xdr:rowOff>65690</xdr:rowOff>
    </xdr:from>
    <xdr:to>
      <xdr:col>1</xdr:col>
      <xdr:colOff>1261869</xdr:colOff>
      <xdr:row>6</xdr:row>
      <xdr:rowOff>626571</xdr:rowOff>
    </xdr:to>
    <xdr:pic>
      <xdr:nvPicPr>
        <xdr:cNvPr id="4" name="Рисунок 3">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3"/>
        <a:stretch>
          <a:fillRect/>
        </a:stretch>
      </xdr:blipFill>
      <xdr:spPr>
        <a:xfrm>
          <a:off x="164225" y="5190140"/>
          <a:ext cx="1478644" cy="560881"/>
        </a:xfrm>
        <a:prstGeom prst="rect">
          <a:avLst/>
        </a:prstGeom>
      </xdr:spPr>
    </xdr:pic>
    <xdr:clientData/>
  </xdr:twoCellAnchor>
  <xdr:twoCellAnchor editAs="oneCell">
    <xdr:from>
      <xdr:col>4</xdr:col>
      <xdr:colOff>476250</xdr:colOff>
      <xdr:row>4</xdr:row>
      <xdr:rowOff>279181</xdr:rowOff>
    </xdr:from>
    <xdr:to>
      <xdr:col>5</xdr:col>
      <xdr:colOff>645401</xdr:colOff>
      <xdr:row>5</xdr:row>
      <xdr:rowOff>13138</xdr:rowOff>
    </xdr:to>
    <xdr:pic>
      <xdr:nvPicPr>
        <xdr:cNvPr id="5" name="Рисунок 4">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4"/>
        <a:stretch>
          <a:fillRect/>
        </a:stretch>
      </xdr:blipFill>
      <xdr:spPr>
        <a:xfrm>
          <a:off x="5448300" y="4374931"/>
          <a:ext cx="912101" cy="391182"/>
        </a:xfrm>
        <a:prstGeom prst="rect">
          <a:avLst/>
        </a:prstGeom>
      </xdr:spPr>
    </xdr:pic>
    <xdr:clientData/>
  </xdr:twoCellAnchor>
  <xdr:twoCellAnchor editAs="oneCell">
    <xdr:from>
      <xdr:col>0</xdr:col>
      <xdr:colOff>114958</xdr:colOff>
      <xdr:row>7</xdr:row>
      <xdr:rowOff>213490</xdr:rowOff>
    </xdr:from>
    <xdr:to>
      <xdr:col>0</xdr:col>
      <xdr:colOff>364032</xdr:colOff>
      <xdr:row>7</xdr:row>
      <xdr:rowOff>558361</xdr:rowOff>
    </xdr:to>
    <xdr:pic>
      <xdr:nvPicPr>
        <xdr:cNvPr id="6" name="Рисунок 5">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5"/>
        <a:stretch>
          <a:fillRect/>
        </a:stretch>
      </xdr:blipFill>
      <xdr:spPr>
        <a:xfrm flipH="1">
          <a:off x="114958" y="5995165"/>
          <a:ext cx="249074" cy="344871"/>
        </a:xfrm>
        <a:prstGeom prst="rect">
          <a:avLst/>
        </a:prstGeom>
      </xdr:spPr>
    </xdr:pic>
    <xdr:clientData/>
  </xdr:twoCellAnchor>
  <xdr:twoCellAnchor>
    <xdr:from>
      <xdr:col>10</xdr:col>
      <xdr:colOff>254000</xdr:colOff>
      <xdr:row>11</xdr:row>
      <xdr:rowOff>412750</xdr:rowOff>
    </xdr:from>
    <xdr:to>
      <xdr:col>10</xdr:col>
      <xdr:colOff>1254125</xdr:colOff>
      <xdr:row>11</xdr:row>
      <xdr:rowOff>850900</xdr:rowOff>
    </xdr:to>
    <xdr:pic>
      <xdr:nvPicPr>
        <xdr:cNvPr id="7" name="Picture 2">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827000" y="9337675"/>
          <a:ext cx="1000125" cy="438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tabSelected="1" topLeftCell="A10" zoomScale="58" zoomScaleNormal="58" zoomScaleSheetLayoutView="58" workbookViewId="0">
      <selection activeCell="I24" sqref="I24"/>
    </sheetView>
  </sheetViews>
  <sheetFormatPr defaultRowHeight="15" x14ac:dyDescent="0.25"/>
  <cols>
    <col min="1" max="1" width="5.7109375" customWidth="1"/>
    <col min="2" max="2" width="48.7109375" customWidth="1"/>
    <col min="3" max="3" width="11" customWidth="1"/>
    <col min="4" max="4" width="9.140625" customWidth="1"/>
    <col min="5" max="5" width="11.140625" customWidth="1"/>
    <col min="6" max="6" width="21" customWidth="1"/>
    <col min="7" max="7" width="21" style="1" customWidth="1"/>
    <col min="8" max="8" width="21" customWidth="1"/>
    <col min="9" max="9" width="21" style="2" customWidth="1"/>
    <col min="10" max="10" width="18.85546875" customWidth="1"/>
    <col min="11" max="11" width="22.28515625" customWidth="1"/>
    <col min="12" max="12" width="27.5703125" customWidth="1"/>
    <col min="13" max="13" width="47.28515625" customWidth="1"/>
    <col min="14" max="14" width="5.85546875" customWidth="1"/>
    <col min="15" max="15" width="4.85546875" customWidth="1"/>
  </cols>
  <sheetData>
    <row r="1" spans="1:15" s="2" customFormat="1" x14ac:dyDescent="0.25">
      <c r="A1" s="4"/>
      <c r="B1" s="4"/>
      <c r="C1" s="4"/>
      <c r="D1" s="4"/>
      <c r="E1" s="4"/>
      <c r="F1" s="4"/>
      <c r="G1" s="5"/>
      <c r="H1" s="4"/>
      <c r="I1" s="4"/>
      <c r="J1" s="4"/>
      <c r="K1" s="4"/>
      <c r="L1" s="4"/>
      <c r="M1" s="4"/>
      <c r="N1" s="4"/>
      <c r="O1" s="4"/>
    </row>
    <row r="2" spans="1:15" s="2" customFormat="1" ht="18.75" x14ac:dyDescent="0.3">
      <c r="A2" s="6"/>
      <c r="B2" s="6"/>
      <c r="C2" s="6"/>
      <c r="D2" s="6"/>
      <c r="E2" s="6"/>
      <c r="F2" s="6"/>
      <c r="G2" s="7"/>
      <c r="H2" s="6"/>
      <c r="I2" s="6"/>
      <c r="J2" s="6"/>
      <c r="K2" s="6"/>
      <c r="L2" s="6"/>
      <c r="M2" s="6"/>
      <c r="N2" s="6"/>
      <c r="O2" s="6"/>
    </row>
    <row r="3" spans="1:15" s="2" customFormat="1" ht="18.75" x14ac:dyDescent="0.3">
      <c r="A3" s="29" t="s">
        <v>14</v>
      </c>
      <c r="B3" s="29"/>
      <c r="C3" s="29"/>
      <c r="D3" s="29"/>
      <c r="E3" s="29"/>
      <c r="F3" s="29"/>
      <c r="G3" s="29"/>
      <c r="H3" s="29"/>
      <c r="I3" s="29"/>
      <c r="J3" s="29"/>
      <c r="K3" s="29"/>
      <c r="L3" s="29"/>
      <c r="M3" s="8"/>
      <c r="N3" s="8"/>
      <c r="O3" s="8"/>
    </row>
    <row r="4" spans="1:15" ht="270" customHeight="1" x14ac:dyDescent="0.25">
      <c r="A4" s="30" t="s">
        <v>21</v>
      </c>
      <c r="B4" s="30"/>
      <c r="C4" s="30"/>
      <c r="D4" s="30"/>
      <c r="E4" s="30"/>
      <c r="F4" s="30"/>
      <c r="G4" s="30"/>
      <c r="H4" s="30"/>
      <c r="I4" s="30"/>
      <c r="J4" s="30"/>
      <c r="K4" s="30"/>
      <c r="L4" s="30"/>
      <c r="M4" s="30"/>
      <c r="N4" s="30"/>
      <c r="O4" s="30"/>
    </row>
    <row r="5" spans="1:15" s="2" customFormat="1" ht="51.75" customHeight="1" x14ac:dyDescent="0.25">
      <c r="A5" s="35" t="s">
        <v>16</v>
      </c>
      <c r="B5" s="35"/>
      <c r="C5" s="35"/>
      <c r="D5" s="35"/>
      <c r="E5" s="35"/>
      <c r="F5" s="35"/>
      <c r="G5" s="35"/>
      <c r="H5" s="35"/>
      <c r="I5" s="35"/>
      <c r="J5" s="35"/>
      <c r="K5" s="35"/>
      <c r="L5" s="35"/>
      <c r="M5" s="3"/>
      <c r="N5" s="3"/>
      <c r="O5" s="3"/>
    </row>
    <row r="6" spans="1:15" s="2" customFormat="1" ht="29.25" customHeight="1" x14ac:dyDescent="0.25">
      <c r="A6" s="35" t="s">
        <v>17</v>
      </c>
      <c r="B6" s="35"/>
      <c r="C6" s="35"/>
      <c r="D6" s="35"/>
      <c r="E6" s="35"/>
      <c r="F6" s="35"/>
      <c r="G6" s="35"/>
      <c r="H6" s="35"/>
      <c r="I6" s="35"/>
      <c r="J6" s="35"/>
      <c r="K6" s="35"/>
      <c r="L6" s="35"/>
      <c r="M6" s="3"/>
      <c r="N6" s="3"/>
      <c r="O6" s="3"/>
    </row>
    <row r="7" spans="1:15" s="2" customFormat="1" ht="51.75" customHeight="1" x14ac:dyDescent="0.25">
      <c r="A7" s="35" t="s">
        <v>19</v>
      </c>
      <c r="B7" s="35"/>
      <c r="C7" s="35"/>
      <c r="D7" s="35"/>
      <c r="E7" s="35"/>
      <c r="F7" s="35"/>
      <c r="G7" s="35"/>
      <c r="H7" s="35"/>
      <c r="I7" s="35"/>
      <c r="J7" s="35"/>
      <c r="K7" s="35"/>
      <c r="L7" s="35"/>
      <c r="M7" s="3"/>
      <c r="N7" s="3"/>
      <c r="O7" s="3"/>
    </row>
    <row r="8" spans="1:15" s="2" customFormat="1" ht="105.75" customHeight="1" x14ac:dyDescent="0.25">
      <c r="A8" s="35" t="s">
        <v>18</v>
      </c>
      <c r="B8" s="35"/>
      <c r="C8" s="35"/>
      <c r="D8" s="35"/>
      <c r="E8" s="35"/>
      <c r="F8" s="35"/>
      <c r="G8" s="35"/>
      <c r="H8" s="35"/>
      <c r="I8" s="35"/>
      <c r="J8" s="35"/>
      <c r="K8" s="35"/>
      <c r="L8" s="35"/>
      <c r="M8" s="3"/>
      <c r="N8" s="3"/>
      <c r="O8" s="3"/>
    </row>
    <row r="9" spans="1:15" ht="36.75" customHeight="1" x14ac:dyDescent="0.25">
      <c r="A9" s="36" t="s">
        <v>15</v>
      </c>
      <c r="B9" s="36"/>
      <c r="C9" s="36"/>
      <c r="D9" s="36"/>
      <c r="E9" s="36"/>
      <c r="F9" s="36"/>
      <c r="G9" s="36"/>
      <c r="H9" s="36"/>
      <c r="I9" s="36"/>
      <c r="J9" s="36"/>
      <c r="K9" s="36"/>
      <c r="L9" s="36"/>
      <c r="M9" s="36"/>
      <c r="N9" s="36"/>
      <c r="O9" s="36"/>
    </row>
    <row r="10" spans="1:15" ht="52.5" customHeight="1" x14ac:dyDescent="0.3">
      <c r="A10" s="37" t="s">
        <v>0</v>
      </c>
      <c r="B10" s="37" t="s">
        <v>1</v>
      </c>
      <c r="C10" s="38" t="s">
        <v>2</v>
      </c>
      <c r="D10" s="38" t="s">
        <v>3</v>
      </c>
      <c r="E10" s="38" t="s">
        <v>12</v>
      </c>
      <c r="F10" s="40" t="s">
        <v>4</v>
      </c>
      <c r="G10" s="41"/>
      <c r="H10" s="41"/>
      <c r="I10" s="42"/>
      <c r="J10" s="46" t="s">
        <v>5</v>
      </c>
      <c r="K10" s="46"/>
      <c r="L10" s="46"/>
      <c r="M10" s="8"/>
      <c r="N10" s="8"/>
      <c r="O10" s="8"/>
    </row>
    <row r="11" spans="1:15" s="2" customFormat="1" ht="52.5" customHeight="1" x14ac:dyDescent="0.3">
      <c r="A11" s="38"/>
      <c r="B11" s="38"/>
      <c r="C11" s="39"/>
      <c r="D11" s="39"/>
      <c r="E11" s="39"/>
      <c r="F11" s="28" t="s">
        <v>22</v>
      </c>
      <c r="G11" s="28"/>
      <c r="H11" s="28"/>
      <c r="I11" s="10" t="s">
        <v>23</v>
      </c>
      <c r="J11" s="47" t="s">
        <v>6</v>
      </c>
      <c r="K11" s="31" t="s">
        <v>7</v>
      </c>
      <c r="L11" s="31" t="s">
        <v>24</v>
      </c>
      <c r="M11" s="8"/>
      <c r="N11" s="8"/>
      <c r="O11" s="8"/>
    </row>
    <row r="12" spans="1:15" ht="177.75" customHeight="1" x14ac:dyDescent="0.3">
      <c r="A12" s="38"/>
      <c r="B12" s="38"/>
      <c r="C12" s="39"/>
      <c r="D12" s="39"/>
      <c r="E12" s="39"/>
      <c r="F12" s="18" t="s">
        <v>11</v>
      </c>
      <c r="G12" s="25" t="s">
        <v>9</v>
      </c>
      <c r="H12" s="18" t="s">
        <v>10</v>
      </c>
      <c r="I12" s="18" t="s">
        <v>25</v>
      </c>
      <c r="J12" s="48"/>
      <c r="K12" s="32"/>
      <c r="L12" s="32"/>
      <c r="M12" s="8"/>
      <c r="N12" s="8"/>
      <c r="O12" s="8"/>
    </row>
    <row r="13" spans="1:15" s="2" customFormat="1" ht="27" customHeight="1" x14ac:dyDescent="0.3">
      <c r="A13" s="18">
        <v>1</v>
      </c>
      <c r="B13" s="22" t="s">
        <v>40</v>
      </c>
      <c r="C13" s="33"/>
      <c r="D13" s="23" t="s">
        <v>36</v>
      </c>
      <c r="E13" s="24">
        <v>30</v>
      </c>
      <c r="F13" s="26">
        <v>78000</v>
      </c>
      <c r="G13" s="26">
        <v>75000</v>
      </c>
      <c r="H13" s="26">
        <f>12441*5</f>
        <v>62205</v>
      </c>
      <c r="I13" s="26">
        <v>60500</v>
      </c>
      <c r="J13" s="15">
        <f t="shared" ref="J13:J15" si="0">AVERAGE(F13:I13)</f>
        <v>68926.25</v>
      </c>
      <c r="K13" s="12">
        <f t="shared" ref="K13:K15" si="1">STDEV(F13:I13)</f>
        <v>8858.1463213247953</v>
      </c>
      <c r="L13" s="12">
        <f t="shared" ref="L13:L15" si="2">K13/J13*100</f>
        <v>12.851629562503103</v>
      </c>
      <c r="M13" s="8"/>
      <c r="N13" s="8"/>
      <c r="O13" s="8"/>
    </row>
    <row r="14" spans="1:15" s="2" customFormat="1" ht="24.75" customHeight="1" x14ac:dyDescent="0.3">
      <c r="A14" s="18">
        <v>2</v>
      </c>
      <c r="B14" s="22" t="s">
        <v>26</v>
      </c>
      <c r="C14" s="33"/>
      <c r="D14" s="23" t="s">
        <v>36</v>
      </c>
      <c r="E14" s="24">
        <v>56</v>
      </c>
      <c r="F14" s="26">
        <v>40880</v>
      </c>
      <c r="G14" s="26">
        <v>39200</v>
      </c>
      <c r="H14" s="26">
        <v>38528</v>
      </c>
      <c r="I14" s="26">
        <v>35000</v>
      </c>
      <c r="J14" s="15">
        <f t="shared" si="0"/>
        <v>38402</v>
      </c>
      <c r="K14" s="12">
        <f t="shared" si="1"/>
        <v>2474.319300332922</v>
      </c>
      <c r="L14" s="12">
        <f t="shared" si="2"/>
        <v>6.4432042610617204</v>
      </c>
      <c r="M14" s="8"/>
      <c r="N14" s="8"/>
      <c r="O14" s="8"/>
    </row>
    <row r="15" spans="1:15" s="2" customFormat="1" ht="27.75" customHeight="1" x14ac:dyDescent="0.3">
      <c r="A15" s="18">
        <v>3</v>
      </c>
      <c r="B15" s="22" t="s">
        <v>27</v>
      </c>
      <c r="C15" s="33"/>
      <c r="D15" s="23" t="s">
        <v>36</v>
      </c>
      <c r="E15" s="24">
        <v>3</v>
      </c>
      <c r="F15" s="26">
        <v>1035</v>
      </c>
      <c r="G15" s="26">
        <v>1200</v>
      </c>
      <c r="H15" s="26">
        <v>1002</v>
      </c>
      <c r="I15" s="26">
        <v>1000</v>
      </c>
      <c r="J15" s="15">
        <f t="shared" si="0"/>
        <v>1059.25</v>
      </c>
      <c r="K15" s="12">
        <f t="shared" si="1"/>
        <v>95.195850749914513</v>
      </c>
      <c r="L15" s="12">
        <f t="shared" si="2"/>
        <v>8.9870994335534107</v>
      </c>
      <c r="M15" s="8"/>
      <c r="N15" s="8"/>
      <c r="O15" s="8"/>
    </row>
    <row r="16" spans="1:15" s="2" customFormat="1" ht="22.5" customHeight="1" x14ac:dyDescent="0.3">
      <c r="A16" s="43" t="s">
        <v>20</v>
      </c>
      <c r="B16" s="44"/>
      <c r="C16" s="44"/>
      <c r="D16" s="44"/>
      <c r="E16" s="45"/>
      <c r="F16" s="16">
        <f>SUM(F13:F15)</f>
        <v>119915</v>
      </c>
      <c r="G16" s="11">
        <f>SUM(G13:G15)</f>
        <v>115400</v>
      </c>
      <c r="H16" s="11">
        <f>SUM(H13:H15)</f>
        <v>101735</v>
      </c>
      <c r="I16" s="14">
        <f>SUM(I13:I15)</f>
        <v>96500</v>
      </c>
      <c r="J16" s="12"/>
      <c r="K16" s="13"/>
      <c r="L16" s="13"/>
      <c r="M16" s="17"/>
      <c r="N16" s="8"/>
      <c r="O16" s="8"/>
    </row>
    <row r="17" spans="1:15" ht="51" customHeight="1" x14ac:dyDescent="0.3">
      <c r="A17" s="27" t="s">
        <v>13</v>
      </c>
      <c r="B17" s="27"/>
      <c r="C17" s="27"/>
      <c r="D17" s="27"/>
      <c r="E17" s="27"/>
      <c r="F17" s="27"/>
      <c r="G17" s="27"/>
      <c r="H17" s="27"/>
      <c r="I17" s="27"/>
      <c r="J17" s="27"/>
      <c r="K17" s="27"/>
      <c r="L17" s="27"/>
      <c r="M17" s="8"/>
      <c r="N17" s="8"/>
      <c r="O17" s="8"/>
    </row>
    <row r="18" spans="1:15" ht="69" customHeight="1" x14ac:dyDescent="0.3">
      <c r="A18" s="27" t="s">
        <v>39</v>
      </c>
      <c r="B18" s="27"/>
      <c r="C18" s="27"/>
      <c r="D18" s="27"/>
      <c r="E18" s="27"/>
      <c r="F18" s="27"/>
      <c r="G18" s="27"/>
      <c r="H18" s="27"/>
      <c r="I18" s="27"/>
      <c r="J18" s="27"/>
      <c r="K18" s="27"/>
      <c r="L18" s="27"/>
      <c r="M18" s="8"/>
      <c r="N18" s="8"/>
      <c r="O18" s="8"/>
    </row>
    <row r="19" spans="1:15" ht="18.75" x14ac:dyDescent="0.3">
      <c r="A19" s="8"/>
      <c r="B19" s="8"/>
      <c r="C19" s="8"/>
      <c r="D19" s="8"/>
      <c r="E19" s="8"/>
      <c r="F19" s="8"/>
      <c r="G19" s="9"/>
      <c r="H19" s="8"/>
      <c r="I19" s="8"/>
      <c r="J19" s="8"/>
      <c r="K19" s="8"/>
      <c r="L19" s="8"/>
      <c r="M19" s="8"/>
      <c r="N19" s="8"/>
      <c r="O19" s="8"/>
    </row>
    <row r="20" spans="1:15" ht="42" customHeight="1" x14ac:dyDescent="0.3">
      <c r="A20" s="34" t="s">
        <v>37</v>
      </c>
      <c r="B20" s="34"/>
      <c r="C20" s="34"/>
      <c r="D20" s="34"/>
      <c r="E20" s="34"/>
      <c r="F20" s="34"/>
      <c r="G20" s="34"/>
      <c r="H20" s="34"/>
      <c r="I20" s="34"/>
      <c r="J20" s="34"/>
      <c r="K20" s="34"/>
      <c r="L20" s="34"/>
      <c r="M20" s="8"/>
      <c r="N20" s="8"/>
      <c r="O20" s="8"/>
    </row>
    <row r="21" spans="1:15" ht="18.75" x14ac:dyDescent="0.3">
      <c r="A21" s="8"/>
      <c r="B21" s="8"/>
      <c r="C21" s="8"/>
      <c r="D21" s="8"/>
      <c r="E21" s="8"/>
      <c r="F21" s="8"/>
      <c r="G21" s="9"/>
      <c r="H21" s="8"/>
      <c r="I21" s="8"/>
      <c r="J21" s="8"/>
      <c r="K21" s="8"/>
      <c r="L21" s="8"/>
      <c r="M21" s="8"/>
      <c r="N21" s="8"/>
      <c r="O21" s="8"/>
    </row>
  </sheetData>
  <mergeCells count="23">
    <mergeCell ref="A20:L20"/>
    <mergeCell ref="A8:L8"/>
    <mergeCell ref="A5:L5"/>
    <mergeCell ref="A6:L6"/>
    <mergeCell ref="A7:L7"/>
    <mergeCell ref="A9:O9"/>
    <mergeCell ref="A10:A12"/>
    <mergeCell ref="B10:B12"/>
    <mergeCell ref="C10:C12"/>
    <mergeCell ref="D10:D12"/>
    <mergeCell ref="E10:E12"/>
    <mergeCell ref="F10:I10"/>
    <mergeCell ref="A16:E16"/>
    <mergeCell ref="J10:L10"/>
    <mergeCell ref="J11:J12"/>
    <mergeCell ref="K11:K12"/>
    <mergeCell ref="A17:L17"/>
    <mergeCell ref="A18:L18"/>
    <mergeCell ref="F11:H11"/>
    <mergeCell ref="A3:L3"/>
    <mergeCell ref="A4:O4"/>
    <mergeCell ref="L11:L12"/>
    <mergeCell ref="C13:C15"/>
  </mergeCells>
  <phoneticPr fontId="0" type="noConversion"/>
  <pageMargins left="0.31496062992125984" right="0.11811023622047245" top="0.74803149606299213" bottom="0.15748031496062992" header="0" footer="0"/>
  <pageSetup paperSize="9" scale="36" orientation="landscape" r:id="rId1"/>
  <colBreaks count="1" manualBreakCount="1">
    <brk id="12" max="1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A10" zoomScale="58" zoomScaleNormal="58" zoomScaleSheetLayoutView="58" workbookViewId="0">
      <selection activeCell="A27" sqref="A27:L27"/>
    </sheetView>
  </sheetViews>
  <sheetFormatPr defaultRowHeight="15" x14ac:dyDescent="0.25"/>
  <cols>
    <col min="1" max="1" width="5.7109375" style="2" customWidth="1"/>
    <col min="2" max="2" width="48.7109375" style="2" customWidth="1"/>
    <col min="3" max="3" width="11" style="2" customWidth="1"/>
    <col min="4" max="4" width="9.140625" style="2" customWidth="1"/>
    <col min="5" max="5" width="11.140625" style="2" customWidth="1"/>
    <col min="6" max="6" width="21" style="2" customWidth="1"/>
    <col min="7" max="7" width="21" style="1" customWidth="1"/>
    <col min="8" max="9" width="21" style="2" customWidth="1"/>
    <col min="10" max="10" width="18.85546875" style="2" customWidth="1"/>
    <col min="11" max="11" width="22.28515625" style="2" customWidth="1"/>
    <col min="12" max="12" width="27.5703125" style="2" customWidth="1"/>
    <col min="13" max="13" width="47.28515625" style="2" customWidth="1"/>
    <col min="14" max="14" width="5.85546875" style="2" customWidth="1"/>
    <col min="15" max="15" width="4.85546875" style="2" customWidth="1"/>
    <col min="16" max="16384" width="9.140625" style="2"/>
  </cols>
  <sheetData>
    <row r="1" spans="1:15" x14ac:dyDescent="0.25">
      <c r="A1" s="4"/>
      <c r="B1" s="4"/>
      <c r="C1" s="4"/>
      <c r="D1" s="4"/>
      <c r="E1" s="4"/>
      <c r="F1" s="4"/>
      <c r="G1" s="5"/>
      <c r="H1" s="4"/>
      <c r="I1" s="4"/>
      <c r="J1" s="4"/>
      <c r="K1" s="4"/>
      <c r="L1" s="4"/>
      <c r="M1" s="4"/>
      <c r="N1" s="4"/>
      <c r="O1" s="4"/>
    </row>
    <row r="2" spans="1:15" ht="18.75" x14ac:dyDescent="0.3">
      <c r="A2" s="6"/>
      <c r="B2" s="6"/>
      <c r="C2" s="6"/>
      <c r="D2" s="6"/>
      <c r="E2" s="6"/>
      <c r="F2" s="6"/>
      <c r="G2" s="7"/>
      <c r="H2" s="6"/>
      <c r="I2" s="6"/>
      <c r="J2" s="6"/>
      <c r="K2" s="6"/>
      <c r="L2" s="6"/>
      <c r="M2" s="6"/>
      <c r="N2" s="6"/>
      <c r="O2" s="6"/>
    </row>
    <row r="3" spans="1:15" ht="18.75" x14ac:dyDescent="0.3">
      <c r="A3" s="29" t="s">
        <v>14</v>
      </c>
      <c r="B3" s="29"/>
      <c r="C3" s="29"/>
      <c r="D3" s="29"/>
      <c r="E3" s="29"/>
      <c r="F3" s="29"/>
      <c r="G3" s="29"/>
      <c r="H3" s="29"/>
      <c r="I3" s="29"/>
      <c r="J3" s="29"/>
      <c r="K3" s="29"/>
      <c r="L3" s="29"/>
      <c r="M3" s="8"/>
      <c r="N3" s="8"/>
      <c r="O3" s="8"/>
    </row>
    <row r="4" spans="1:15" ht="270" customHeight="1" x14ac:dyDescent="0.25">
      <c r="A4" s="30" t="s">
        <v>21</v>
      </c>
      <c r="B4" s="30"/>
      <c r="C4" s="30"/>
      <c r="D4" s="30"/>
      <c r="E4" s="30"/>
      <c r="F4" s="30"/>
      <c r="G4" s="30"/>
      <c r="H4" s="30"/>
      <c r="I4" s="30"/>
      <c r="J4" s="30"/>
      <c r="K4" s="30"/>
      <c r="L4" s="30"/>
      <c r="M4" s="30"/>
      <c r="N4" s="30"/>
      <c r="O4" s="30"/>
    </row>
    <row r="5" spans="1:15" ht="51.75" customHeight="1" x14ac:dyDescent="0.25">
      <c r="A5" s="35" t="s">
        <v>16</v>
      </c>
      <c r="B5" s="35"/>
      <c r="C5" s="35"/>
      <c r="D5" s="35"/>
      <c r="E5" s="35"/>
      <c r="F5" s="35"/>
      <c r="G5" s="35"/>
      <c r="H5" s="35"/>
      <c r="I5" s="35"/>
      <c r="J5" s="35"/>
      <c r="K5" s="35"/>
      <c r="L5" s="35"/>
      <c r="M5" s="19"/>
      <c r="N5" s="19"/>
      <c r="O5" s="19"/>
    </row>
    <row r="6" spans="1:15" ht="29.25" customHeight="1" x14ac:dyDescent="0.25">
      <c r="A6" s="35" t="s">
        <v>17</v>
      </c>
      <c r="B6" s="35"/>
      <c r="C6" s="35"/>
      <c r="D6" s="35"/>
      <c r="E6" s="35"/>
      <c r="F6" s="35"/>
      <c r="G6" s="35"/>
      <c r="H6" s="35"/>
      <c r="I6" s="35"/>
      <c r="J6" s="35"/>
      <c r="K6" s="35"/>
      <c r="L6" s="35"/>
      <c r="M6" s="19"/>
      <c r="N6" s="19"/>
      <c r="O6" s="19"/>
    </row>
    <row r="7" spans="1:15" ht="51.75" customHeight="1" x14ac:dyDescent="0.25">
      <c r="A7" s="35" t="s">
        <v>19</v>
      </c>
      <c r="B7" s="35"/>
      <c r="C7" s="35"/>
      <c r="D7" s="35"/>
      <c r="E7" s="35"/>
      <c r="F7" s="35"/>
      <c r="G7" s="35"/>
      <c r="H7" s="35"/>
      <c r="I7" s="35"/>
      <c r="J7" s="35"/>
      <c r="K7" s="35"/>
      <c r="L7" s="35"/>
      <c r="M7" s="19"/>
      <c r="N7" s="19"/>
      <c r="O7" s="19"/>
    </row>
    <row r="8" spans="1:15" ht="105.75" customHeight="1" x14ac:dyDescent="0.25">
      <c r="A8" s="35" t="s">
        <v>18</v>
      </c>
      <c r="B8" s="35"/>
      <c r="C8" s="35"/>
      <c r="D8" s="35"/>
      <c r="E8" s="35"/>
      <c r="F8" s="35"/>
      <c r="G8" s="35"/>
      <c r="H8" s="35"/>
      <c r="I8" s="35"/>
      <c r="J8" s="35"/>
      <c r="K8" s="35"/>
      <c r="L8" s="35"/>
      <c r="M8" s="19"/>
      <c r="N8" s="19"/>
      <c r="O8" s="19"/>
    </row>
    <row r="9" spans="1:15" ht="36.75" customHeight="1" x14ac:dyDescent="0.25">
      <c r="A9" s="36" t="s">
        <v>15</v>
      </c>
      <c r="B9" s="36"/>
      <c r="C9" s="36"/>
      <c r="D9" s="36"/>
      <c r="E9" s="36"/>
      <c r="F9" s="36"/>
      <c r="G9" s="36"/>
      <c r="H9" s="36"/>
      <c r="I9" s="36"/>
      <c r="J9" s="36"/>
      <c r="K9" s="36"/>
      <c r="L9" s="36"/>
      <c r="M9" s="36"/>
      <c r="N9" s="36"/>
      <c r="O9" s="36"/>
    </row>
    <row r="10" spans="1:15" ht="52.5" customHeight="1" x14ac:dyDescent="0.3">
      <c r="A10" s="37" t="s">
        <v>0</v>
      </c>
      <c r="B10" s="37" t="s">
        <v>1</v>
      </c>
      <c r="C10" s="38" t="s">
        <v>2</v>
      </c>
      <c r="D10" s="38" t="s">
        <v>3</v>
      </c>
      <c r="E10" s="38" t="s">
        <v>12</v>
      </c>
      <c r="F10" s="40" t="s">
        <v>4</v>
      </c>
      <c r="G10" s="41"/>
      <c r="H10" s="41"/>
      <c r="I10" s="42"/>
      <c r="J10" s="46" t="s">
        <v>5</v>
      </c>
      <c r="K10" s="46"/>
      <c r="L10" s="46"/>
      <c r="M10" s="8"/>
      <c r="N10" s="8"/>
      <c r="O10" s="8"/>
    </row>
    <row r="11" spans="1:15" ht="52.5" customHeight="1" x14ac:dyDescent="0.3">
      <c r="A11" s="38"/>
      <c r="B11" s="38"/>
      <c r="C11" s="39"/>
      <c r="D11" s="39"/>
      <c r="E11" s="39"/>
      <c r="F11" s="28" t="s">
        <v>22</v>
      </c>
      <c r="G11" s="28"/>
      <c r="H11" s="28"/>
      <c r="I11" s="20" t="s">
        <v>23</v>
      </c>
      <c r="J11" s="47" t="s">
        <v>6</v>
      </c>
      <c r="K11" s="31" t="s">
        <v>7</v>
      </c>
      <c r="L11" s="31" t="s">
        <v>24</v>
      </c>
      <c r="M11" s="8"/>
      <c r="N11" s="8"/>
      <c r="O11" s="8"/>
    </row>
    <row r="12" spans="1:15" ht="177.75" customHeight="1" x14ac:dyDescent="0.3">
      <c r="A12" s="38"/>
      <c r="B12" s="38"/>
      <c r="C12" s="39"/>
      <c r="D12" s="39"/>
      <c r="E12" s="39"/>
      <c r="F12" s="21" t="s">
        <v>11</v>
      </c>
      <c r="G12" s="25" t="s">
        <v>9</v>
      </c>
      <c r="H12" s="21" t="s">
        <v>10</v>
      </c>
      <c r="I12" s="21" t="s">
        <v>25</v>
      </c>
      <c r="J12" s="48"/>
      <c r="K12" s="32"/>
      <c r="L12" s="32"/>
      <c r="M12" s="8"/>
      <c r="N12" s="8"/>
      <c r="O12" s="8"/>
    </row>
    <row r="13" spans="1:15" ht="27" customHeight="1" x14ac:dyDescent="0.3">
      <c r="A13" s="21">
        <v>1</v>
      </c>
      <c r="B13" s="22" t="s">
        <v>26</v>
      </c>
      <c r="C13" s="49" t="s">
        <v>8</v>
      </c>
      <c r="D13" s="23" t="s">
        <v>36</v>
      </c>
      <c r="E13" s="24">
        <v>64</v>
      </c>
      <c r="F13" s="26">
        <v>40960</v>
      </c>
      <c r="G13" s="26">
        <v>43520</v>
      </c>
      <c r="H13" s="26">
        <v>44800</v>
      </c>
      <c r="I13" s="26">
        <v>41000</v>
      </c>
      <c r="J13" s="15">
        <f t="shared" ref="J13:J22" si="0">AVERAGE(F13:I13)</f>
        <v>42570</v>
      </c>
      <c r="K13" s="12">
        <f t="shared" ref="K13:K22" si="1">STDEV(F13:I13)</f>
        <v>1908.9613231632886</v>
      </c>
      <c r="L13" s="12">
        <f t="shared" ref="L13:L22" si="2">K13/J13*100</f>
        <v>4.4842878157465087</v>
      </c>
      <c r="M13" s="8"/>
      <c r="N13" s="8"/>
      <c r="O13" s="8"/>
    </row>
    <row r="14" spans="1:15" ht="29.25" customHeight="1" x14ac:dyDescent="0.3">
      <c r="A14" s="21">
        <v>2</v>
      </c>
      <c r="B14" s="22" t="s">
        <v>27</v>
      </c>
      <c r="C14" s="33"/>
      <c r="D14" s="23" t="s">
        <v>36</v>
      </c>
      <c r="E14" s="24">
        <v>320</v>
      </c>
      <c r="F14" s="26">
        <v>96640</v>
      </c>
      <c r="G14" s="26">
        <v>97920</v>
      </c>
      <c r="H14" s="26">
        <v>99200</v>
      </c>
      <c r="I14" s="26">
        <v>97000</v>
      </c>
      <c r="J14" s="15">
        <f t="shared" si="0"/>
        <v>97690</v>
      </c>
      <c r="K14" s="12">
        <f t="shared" si="1"/>
        <v>1141.8698116101796</v>
      </c>
      <c r="L14" s="12">
        <f t="shared" si="2"/>
        <v>1.1688707253661372</v>
      </c>
      <c r="M14" s="8"/>
      <c r="N14" s="8"/>
      <c r="O14" s="8"/>
    </row>
    <row r="15" spans="1:15" ht="27.75" customHeight="1" x14ac:dyDescent="0.3">
      <c r="A15" s="21">
        <v>3</v>
      </c>
      <c r="B15" s="22" t="s">
        <v>28</v>
      </c>
      <c r="C15" s="33"/>
      <c r="D15" s="23" t="s">
        <v>36</v>
      </c>
      <c r="E15" s="24">
        <v>94</v>
      </c>
      <c r="F15" s="26">
        <v>4324</v>
      </c>
      <c r="G15" s="26">
        <v>4700</v>
      </c>
      <c r="H15" s="26">
        <v>5640</v>
      </c>
      <c r="I15" s="26">
        <v>4100</v>
      </c>
      <c r="J15" s="15">
        <f t="shared" si="0"/>
        <v>4691</v>
      </c>
      <c r="K15" s="12">
        <f t="shared" si="1"/>
        <v>679.37520315850998</v>
      </c>
      <c r="L15" s="12">
        <f t="shared" si="2"/>
        <v>14.482524049424642</v>
      </c>
      <c r="M15" s="8"/>
      <c r="N15" s="8"/>
      <c r="O15" s="8"/>
    </row>
    <row r="16" spans="1:15" ht="24.75" customHeight="1" x14ac:dyDescent="0.3">
      <c r="A16" s="21">
        <v>4</v>
      </c>
      <c r="B16" s="22" t="s">
        <v>29</v>
      </c>
      <c r="C16" s="33"/>
      <c r="D16" s="23" t="s">
        <v>36</v>
      </c>
      <c r="E16" s="24">
        <v>23</v>
      </c>
      <c r="F16" s="26">
        <v>27370</v>
      </c>
      <c r="G16" s="26">
        <v>27600</v>
      </c>
      <c r="H16" s="26">
        <v>28750</v>
      </c>
      <c r="I16" s="26">
        <v>27000</v>
      </c>
      <c r="J16" s="15">
        <f t="shared" si="0"/>
        <v>27680</v>
      </c>
      <c r="K16" s="12">
        <f t="shared" si="1"/>
        <v>754.93929115746346</v>
      </c>
      <c r="L16" s="12">
        <f t="shared" si="2"/>
        <v>2.72738183221627</v>
      </c>
      <c r="M16" s="8"/>
      <c r="N16" s="8"/>
      <c r="O16" s="8"/>
    </row>
    <row r="17" spans="1:15" ht="30" customHeight="1" x14ac:dyDescent="0.3">
      <c r="A17" s="21">
        <v>5</v>
      </c>
      <c r="B17" s="22" t="s">
        <v>30</v>
      </c>
      <c r="C17" s="33"/>
      <c r="D17" s="23" t="s">
        <v>36</v>
      </c>
      <c r="E17" s="24">
        <v>100</v>
      </c>
      <c r="F17" s="26">
        <v>30000</v>
      </c>
      <c r="G17" s="26">
        <v>35000</v>
      </c>
      <c r="H17" s="26">
        <v>34500</v>
      </c>
      <c r="I17" s="26">
        <v>29000</v>
      </c>
      <c r="J17" s="15">
        <f t="shared" si="0"/>
        <v>32125</v>
      </c>
      <c r="K17" s="12">
        <f t="shared" si="1"/>
        <v>3065.2623596249205</v>
      </c>
      <c r="L17" s="12">
        <f t="shared" si="2"/>
        <v>9.5416727147857436</v>
      </c>
      <c r="M17" s="8"/>
      <c r="N17" s="8"/>
      <c r="O17" s="8"/>
    </row>
    <row r="18" spans="1:15" ht="27.75" customHeight="1" x14ac:dyDescent="0.3">
      <c r="A18" s="21">
        <v>6</v>
      </c>
      <c r="B18" s="22" t="s">
        <v>31</v>
      </c>
      <c r="C18" s="33"/>
      <c r="D18" s="23" t="s">
        <v>36</v>
      </c>
      <c r="E18" s="24">
        <v>2</v>
      </c>
      <c r="F18" s="26">
        <v>4368</v>
      </c>
      <c r="G18" s="26">
        <v>4400</v>
      </c>
      <c r="H18" s="26">
        <v>4400</v>
      </c>
      <c r="I18" s="26">
        <v>4300</v>
      </c>
      <c r="J18" s="15">
        <f t="shared" si="0"/>
        <v>4367</v>
      </c>
      <c r="K18" s="12">
        <f t="shared" si="1"/>
        <v>47.145165888632384</v>
      </c>
      <c r="L18" s="12">
        <f t="shared" si="2"/>
        <v>1.0795778770009705</v>
      </c>
      <c r="M18" s="8"/>
      <c r="N18" s="8"/>
      <c r="O18" s="8"/>
    </row>
    <row r="19" spans="1:15" ht="26.25" customHeight="1" x14ac:dyDescent="0.3">
      <c r="A19" s="21">
        <v>7</v>
      </c>
      <c r="B19" s="22" t="s">
        <v>32</v>
      </c>
      <c r="C19" s="33"/>
      <c r="D19" s="23" t="s">
        <v>36</v>
      </c>
      <c r="E19" s="24">
        <v>30</v>
      </c>
      <c r="F19" s="26">
        <v>5700</v>
      </c>
      <c r="G19" s="26">
        <v>6000</v>
      </c>
      <c r="H19" s="26">
        <v>6300</v>
      </c>
      <c r="I19" s="26">
        <v>5700</v>
      </c>
      <c r="J19" s="15">
        <f t="shared" si="0"/>
        <v>5925</v>
      </c>
      <c r="K19" s="12">
        <f t="shared" si="1"/>
        <v>287.22813232690146</v>
      </c>
      <c r="L19" s="12">
        <f t="shared" si="2"/>
        <v>4.8477321911713327</v>
      </c>
      <c r="M19" s="8"/>
      <c r="N19" s="8"/>
      <c r="O19" s="8"/>
    </row>
    <row r="20" spans="1:15" ht="29.25" customHeight="1" x14ac:dyDescent="0.3">
      <c r="A20" s="21">
        <v>8</v>
      </c>
      <c r="B20" s="22" t="s">
        <v>33</v>
      </c>
      <c r="C20" s="33"/>
      <c r="D20" s="23" t="s">
        <v>36</v>
      </c>
      <c r="E20" s="24">
        <v>15</v>
      </c>
      <c r="F20" s="26">
        <v>4305</v>
      </c>
      <c r="G20" s="26">
        <v>4500</v>
      </c>
      <c r="H20" s="26">
        <v>4650</v>
      </c>
      <c r="I20" s="26">
        <v>4300</v>
      </c>
      <c r="J20" s="15">
        <f t="shared" si="0"/>
        <v>4438.75</v>
      </c>
      <c r="K20" s="12">
        <f t="shared" si="1"/>
        <v>168.83794004903044</v>
      </c>
      <c r="L20" s="12">
        <f t="shared" si="2"/>
        <v>3.8037271765481369</v>
      </c>
      <c r="M20" s="8"/>
      <c r="N20" s="8"/>
      <c r="O20" s="8"/>
    </row>
    <row r="21" spans="1:15" ht="26.25" customHeight="1" x14ac:dyDescent="0.3">
      <c r="A21" s="21">
        <v>9</v>
      </c>
      <c r="B21" s="22" t="s">
        <v>34</v>
      </c>
      <c r="C21" s="33"/>
      <c r="D21" s="23" t="s">
        <v>36</v>
      </c>
      <c r="E21" s="24">
        <v>200</v>
      </c>
      <c r="F21" s="26">
        <v>3040</v>
      </c>
      <c r="G21" s="26">
        <v>3180</v>
      </c>
      <c r="H21" s="26">
        <v>3140</v>
      </c>
      <c r="I21" s="26">
        <v>3000</v>
      </c>
      <c r="J21" s="15">
        <f t="shared" si="0"/>
        <v>3090</v>
      </c>
      <c r="K21" s="12">
        <f t="shared" si="1"/>
        <v>84.063468086123279</v>
      </c>
      <c r="L21" s="12">
        <f t="shared" si="2"/>
        <v>2.720500585311433</v>
      </c>
      <c r="M21" s="8"/>
      <c r="N21" s="8"/>
      <c r="O21" s="8"/>
    </row>
    <row r="22" spans="1:15" ht="25.5" customHeight="1" x14ac:dyDescent="0.3">
      <c r="A22" s="21">
        <v>10</v>
      </c>
      <c r="B22" s="22" t="s">
        <v>35</v>
      </c>
      <c r="C22" s="33"/>
      <c r="D22" s="23" t="s">
        <v>36</v>
      </c>
      <c r="E22" s="24">
        <v>1</v>
      </c>
      <c r="F22" s="26">
        <v>890</v>
      </c>
      <c r="G22" s="26">
        <v>898</v>
      </c>
      <c r="H22" s="26">
        <v>890</v>
      </c>
      <c r="I22" s="26">
        <v>850</v>
      </c>
      <c r="J22" s="15">
        <f t="shared" si="0"/>
        <v>882</v>
      </c>
      <c r="K22" s="12">
        <f t="shared" si="1"/>
        <v>21.66410241236256</v>
      </c>
      <c r="L22" s="12">
        <f t="shared" si="2"/>
        <v>2.4562474390433744</v>
      </c>
      <c r="M22" s="8"/>
      <c r="N22" s="8"/>
      <c r="O22" s="8"/>
    </row>
    <row r="23" spans="1:15" ht="22.5" customHeight="1" x14ac:dyDescent="0.3">
      <c r="A23" s="43" t="s">
        <v>20</v>
      </c>
      <c r="B23" s="44"/>
      <c r="C23" s="44"/>
      <c r="D23" s="44"/>
      <c r="E23" s="45"/>
      <c r="F23" s="16">
        <f>SUM(F13:F22)</f>
        <v>217597</v>
      </c>
      <c r="G23" s="11">
        <f>SUM(G13:G22)</f>
        <v>227718</v>
      </c>
      <c r="H23" s="11">
        <f>SUM(H13:H22)</f>
        <v>232270</v>
      </c>
      <c r="I23" s="14">
        <f>SUM(I13:I22)</f>
        <v>216250</v>
      </c>
      <c r="J23" s="12"/>
      <c r="K23" s="13"/>
      <c r="L23" s="13"/>
      <c r="M23" s="17"/>
      <c r="N23" s="8"/>
      <c r="O23" s="8"/>
    </row>
    <row r="24" spans="1:15" ht="51" customHeight="1" x14ac:dyDescent="0.3">
      <c r="A24" s="27" t="s">
        <v>13</v>
      </c>
      <c r="B24" s="27"/>
      <c r="C24" s="27"/>
      <c r="D24" s="27"/>
      <c r="E24" s="27"/>
      <c r="F24" s="27"/>
      <c r="G24" s="27"/>
      <c r="H24" s="27"/>
      <c r="I24" s="27"/>
      <c r="J24" s="27"/>
      <c r="K24" s="27"/>
      <c r="L24" s="27"/>
      <c r="M24" s="8"/>
      <c r="N24" s="8"/>
      <c r="O24" s="8"/>
    </row>
    <row r="25" spans="1:15" ht="69" customHeight="1" x14ac:dyDescent="0.3">
      <c r="A25" s="27" t="s">
        <v>38</v>
      </c>
      <c r="B25" s="27"/>
      <c r="C25" s="27"/>
      <c r="D25" s="27"/>
      <c r="E25" s="27"/>
      <c r="F25" s="27"/>
      <c r="G25" s="27"/>
      <c r="H25" s="27"/>
      <c r="I25" s="27"/>
      <c r="J25" s="27"/>
      <c r="K25" s="27"/>
      <c r="L25" s="27"/>
      <c r="M25" s="8"/>
      <c r="N25" s="8"/>
      <c r="O25" s="8"/>
    </row>
    <row r="26" spans="1:15" ht="18.75" x14ac:dyDescent="0.3">
      <c r="A26" s="8"/>
      <c r="B26" s="8"/>
      <c r="C26" s="8"/>
      <c r="D26" s="8"/>
      <c r="E26" s="8"/>
      <c r="F26" s="8"/>
      <c r="G26" s="9"/>
      <c r="H26" s="8"/>
      <c r="I26" s="8"/>
      <c r="J26" s="8"/>
      <c r="K26" s="8"/>
      <c r="L26" s="8"/>
      <c r="M26" s="8"/>
      <c r="N26" s="8"/>
      <c r="O26" s="8"/>
    </row>
    <row r="27" spans="1:15" ht="42" customHeight="1" x14ac:dyDescent="0.3">
      <c r="A27" s="34" t="s">
        <v>37</v>
      </c>
      <c r="B27" s="34"/>
      <c r="C27" s="34"/>
      <c r="D27" s="34"/>
      <c r="E27" s="34"/>
      <c r="F27" s="34"/>
      <c r="G27" s="34"/>
      <c r="H27" s="34"/>
      <c r="I27" s="34"/>
      <c r="J27" s="34"/>
      <c r="K27" s="34"/>
      <c r="L27" s="34"/>
      <c r="M27" s="8"/>
      <c r="N27" s="8"/>
      <c r="O27" s="8"/>
    </row>
    <row r="28" spans="1:15" ht="18.75" x14ac:dyDescent="0.3">
      <c r="A28" s="8"/>
      <c r="B28" s="8"/>
      <c r="C28" s="8"/>
      <c r="D28" s="8"/>
      <c r="E28" s="8"/>
      <c r="F28" s="8"/>
      <c r="G28" s="9"/>
      <c r="H28" s="8"/>
      <c r="I28" s="8"/>
      <c r="J28" s="8"/>
      <c r="K28" s="8"/>
      <c r="L28" s="8"/>
      <c r="M28" s="8"/>
      <c r="N28" s="8"/>
      <c r="O28" s="8"/>
    </row>
  </sheetData>
  <mergeCells count="23">
    <mergeCell ref="A8:L8"/>
    <mergeCell ref="A3:L3"/>
    <mergeCell ref="A4:O4"/>
    <mergeCell ref="A5:L5"/>
    <mergeCell ref="A6:L6"/>
    <mergeCell ref="A7:L7"/>
    <mergeCell ref="A9:O9"/>
    <mergeCell ref="A10:A12"/>
    <mergeCell ref="B10:B12"/>
    <mergeCell ref="C10:C12"/>
    <mergeCell ref="D10:D12"/>
    <mergeCell ref="E10:E12"/>
    <mergeCell ref="F10:I10"/>
    <mergeCell ref="J10:L10"/>
    <mergeCell ref="F11:H11"/>
    <mergeCell ref="J11:J12"/>
    <mergeCell ref="A27:L27"/>
    <mergeCell ref="K11:K12"/>
    <mergeCell ref="L11:L12"/>
    <mergeCell ref="C13:C22"/>
    <mergeCell ref="A23:E23"/>
    <mergeCell ref="A24:L24"/>
    <mergeCell ref="A25:L25"/>
  </mergeCells>
  <pageMargins left="0.31496062992125984" right="0.11811023622047245" top="0.74803149606299213" bottom="0.15748031496062992" header="0" footer="0"/>
  <pageSetup paperSize="9" scale="36" orientation="landscape" r:id="rId1"/>
  <colBreaks count="1" manualBreakCount="1">
    <brk id="12" max="1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Лист</vt:lpstr>
      <vt:lpstr>Лист!Область_печати</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2014-03-03T06:03:28Z</cp:lastPrinted>
  <dcterms:created xsi:type="dcterms:W3CDTF">2006-09-28T05:33:49Z</dcterms:created>
  <dcterms:modified xsi:type="dcterms:W3CDTF">2026-07-21T09:46:53Z</dcterms:modified>
</cp:coreProperties>
</file>