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основание Н(М)ЦК" sheetId="1" state="visible" r:id="rId1"/>
  </sheets>
  <calcPr/>
</workbook>
</file>

<file path=xl/sharedStrings.xml><?xml version="1.0" encoding="utf-8"?>
<sst xmlns="http://schemas.openxmlformats.org/spreadsheetml/2006/main" count="38" uniqueCount="38">
  <si>
    <t xml:space="preserve">                        
 к ИЗВЕЩЕНИЮ №
О ПРОВЕДЕНИИ ЭЛЕКТРОННОЙ ПРОЦЕДУРЫ
С ИСПОЛЬЗОВАНИЕМ ЕДИНОГО АГРЕГАТОРА ТОРГОВЛИ
НА ПРАВО ЗАКЛЮЧЕНИЯ КОНТРАКТА НА ОКАЗАНИЕ УСЛУГ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ПРЕДОСТАВЛЕНИЮ МЕСТ НА ОХРАНЯЕМОЙ СТОЯНКЕ ДЛЯ ТРАНСПОРТНЫХ СРЕДСТВ
ОБОСНОВАНИЕ НАЧАЛЬНОЙ (МАКСИМАЛЬНОЙ) ЦЕНЫ КОНТРАКТА 
ИКЗ №261780536502178050100100541010000000 </t>
  </si>
  <si>
    <t xml:space="preserve">Предмет контракта:</t>
  </si>
  <si>
    <t xml:space="preserve">Оказание услуг по предоставлению мест на охраняемой стоянке для транспортных средств</t>
  </si>
  <si>
    <t xml:space="preserve">Дата подготовки обоснования начальной (максимальной) цены контракта: 17.08.2026</t>
  </si>
  <si>
    <r>
  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контракта, </t>
    </r>
    <r>
      <rPr>
        <b/>
        <sz val="12"/>
        <rFont val="Times New Roman"/>
      </rPr>
      <t xml:space="preserve">не применяется.</t>
    </r>
  </si>
  <si>
    <t xml:space="preserve">Используемый метод определения начальной (максимальной) цены контракта: метод сопоставимых рыночных цен (анализ рынка).в соответствии со статьей 22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</si>
  <si>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 xml:space="preserve">Обоснование выбранного метода обоснования начальной (максимальной) цены контракта:  выбран метод сопоставимых рыночных цен (анализ рынка) в связи с тем, что он является приоритетным по отношению к остальным. Данный метод предусматривает подготовку рыночных предложений на условиях, заявленных заказчиком.
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- далее приказ № 567. 
Информация о валюте, используемой для формирования цены контракта и расчетов с исполнителем: Российский рубль.</t>
  </si>
  <si>
    <t xml:space="preserve">Значение «Рыночная стоимость» рассчитана по формуле: 
 где:
  - начальная (максимальная) цена единицы товара (работы, услуги),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информации. </t>
  </si>
  <si>
    <t xml:space="preserve">Таблица 2.2.3  Приказ Россельхознадзора от 09.10.2015 № 686 "Об утверждении нормативных затрат на обеспечение функций территориальных управлений Россельхознадзора"
</t>
  </si>
  <si>
    <t xml:space="preserve">Реквизиты запросов ценовой информации: № 0372100013226000241 от 12.08.2026 г </t>
  </si>
  <si>
    <t xml:space="preserve">Таблица обоснования начальной (максимальной) цены контракта </t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</si>
  <si>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</si>
  <si>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</si>
  <si>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услуги, входящих в объект закупки</t>
  </si>
  <si>
    <t xml:space="preserve">Типовая принадлежность</t>
  </si>
  <si>
    <t xml:space="preserve">Единица измерения</t>
  </si>
  <si>
    <t xml:space="preserve">Кол-во &lt;Vi&gt;</t>
  </si>
  <si>
    <t xml:space="preserve">Кол-во &lt;Vi&gt; (машин)</t>
  </si>
  <si>
    <t xml:space="preserve">Цена за единицу измерения товара, работы, услуги ссогласно источникам ценовой информации, руб.</t>
  </si>
  <si>
    <t xml:space="preserve">Однородность совокупности значений выявленных цен, используемых в настоящем расчете</t>
  </si>
  <si>
    <t xml:space="preserve">Н(М)ЦК  
по позиции за ед, руб.*</t>
  </si>
  <si>
    <t xml:space="preserve">Цена за единицу с учетом приказа ФОИВ от 09.10.2015
№ 686 
(руб.) </t>
  </si>
  <si>
    <t xml:space="preserve">Н(М)ЦК п.4 ст. 93 44-ФЗ</t>
  </si>
  <si>
    <t xml:space="preserve">Итоговая Н(М)ЦК  цена по позиции, руб.*</t>
  </si>
  <si>
    <t xml:space="preserve">Источник № 1 
№ 58-кп                 от 13.08.2026</t>
  </si>
  <si>
    <t xml:space="preserve">Источник № 2 
№ 57                            от 13.08.2026</t>
  </si>
  <si>
    <t xml:space="preserve">Источник № 3
 № 47-кп                  от 13.08.2026</t>
  </si>
  <si>
    <t xml:space="preserve">Средняя арифметическая величина цены за единицы &lt;ц&gt; </t>
  </si>
  <si>
    <t xml:space="preserve">Среднее квадратичное отклонение</t>
  </si>
  <si>
    <r>
      <t xml:space="preserve">Коэффициент вариации V (%)           </t>
    </r>
    <r>
      <rPr>
        <i/>
        <sz val="12"/>
        <rFont val="Times New Roman"/>
      </rPr>
      <t xml:space="preserve">         (не должен превышать 33%)</t>
    </r>
  </si>
  <si>
    <t xml:space="preserve">52.21.24.000                 Услуги стоянок для транспортных средств</t>
  </si>
  <si>
    <t xml:space="preserve">Оказание услуг по предоставлению мест на охраняемой стоянке для транспортных средств                       (2026)</t>
  </si>
  <si>
    <t>Услуга</t>
  </si>
  <si>
    <t>мес.</t>
  </si>
  <si>
    <t xml:space="preserve">не более 6600,00</t>
  </si>
  <si>
    <t xml:space="preserve">Итоговая Начальная (максимальная) цена контракта (НМЦК)*, руб.</t>
  </si>
  <si>
    <t xml:space="preserve">*При определении НМЦК контракта Заказчиком применяется приказ № 567, который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 </t>
  </si>
  <si>
    <t xml:space="preserve">Работник Контрактной службы: 
Главный специалист-эксперт отдела экономики, финансов и государственных закупок  ___________________________Подписано ЭП Цыба Н.В.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</si>
</sst>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\ &quot;₽&quot;"/>
    <numFmt numFmtId="161" formatCode="#,##0.00\ _₽"/>
  </numFmts>
  <fonts count="9">
    <font>
      <sz val="10.000000"/>
      <color theme="1"/>
      <name val="Arial Cyr"/>
    </font>
    <font>
      <sz val="11.000000"/>
      <name val="Calibri"/>
    </font>
    <font>
      <sz val="11.000000"/>
      <color theme="1"/>
      <name val="Calibri"/>
      <scheme val="minor"/>
    </font>
    <font>
      <b/>
      <sz val="12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sz val="14.000000"/>
      <name val="Times New Roman"/>
    </font>
    <font>
      <b/>
      <sz val="12.000000"/>
      <name val="Times New Roman"/>
    </font>
    <font>
      <b val="0"/>
      <i val="0"/>
      <strike val="0"/>
      <u val="none"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1">
    <xf fontId="0" fillId="0" borderId="0" numFmtId="0" xfId="0"/>
    <xf fontId="0" fillId="0" borderId="0" numFmtId="0" xfId="0"/>
    <xf fontId="2" fillId="0" borderId="0" numFmtId="0" xfId="0" applyFont="1" applyAlignment="1">
      <alignment wrapText="1"/>
    </xf>
    <xf fontId="3" fillId="0" borderId="0" numFmtId="0" xfId="0" applyFont="1" applyAlignment="1">
      <alignment horizontal="right" vertical="center" wrapText="1"/>
    </xf>
    <xf fontId="4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 vertical="center" wrapText="1"/>
    </xf>
    <xf fontId="6" fillId="0" borderId="0" numFmtId="0" xfId="0" applyFont="1" applyAlignment="1">
      <alignment vertical="center"/>
    </xf>
    <xf fontId="7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1" numFmtId="2" xfId="0" applyNumberFormat="1" applyFont="1" applyBorder="1" applyAlignment="1">
      <alignment horizontal="center" vertical="center" wrapText="1"/>
    </xf>
    <xf fontId="5" fillId="2" borderId="2" numFmtId="0" xfId="0" applyFont="1" applyFill="1" applyBorder="1" applyAlignment="1">
      <alignment horizontal="center" vertical="center" wrapText="1"/>
    </xf>
    <xf fontId="7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top" wrapText="1"/>
    </xf>
    <xf fontId="5" fillId="0" borderId="3" numFmtId="0" xfId="0" applyFont="1" applyBorder="1" applyAlignment="1">
      <alignment horizontal="center" vertical="center" wrapText="1"/>
    </xf>
    <xf fontId="5" fillId="2" borderId="3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wrapText="1"/>
    </xf>
    <xf fontId="5" fillId="2" borderId="1" numFmtId="0" xfId="0" applyFont="1" applyFill="1" applyBorder="1" applyAlignment="1">
      <alignment horizontal="center" vertical="center" wrapText="1"/>
    </xf>
    <xf fontId="8" fillId="0" borderId="1" numFmtId="0" xfId="0" applyFont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5" fillId="0" borderId="1" numFmtId="161" xfId="0" applyNumberFormat="1" applyFont="1" applyBorder="1" applyAlignment="1">
      <alignment horizontal="center" vertical="center" wrapText="1"/>
    </xf>
    <xf fontId="5" fillId="0" borderId="1" numFmtId="4" xfId="0" applyNumberFormat="1" applyFont="1" applyBorder="1" applyAlignment="1">
      <alignment horizontal="center" vertical="center" wrapText="1"/>
    </xf>
    <xf fontId="8" fillId="0" borderId="1" numFmtId="160" xfId="0" applyNumberFormat="1" applyFont="1" applyBorder="1" applyAlignment="1">
      <alignment horizontal="center" vertical="center" wrapText="1"/>
    </xf>
    <xf fontId="8" fillId="2" borderId="1" numFmtId="160" xfId="0" applyNumberFormat="1" applyFont="1" applyFill="1" applyBorder="1" applyAlignment="1">
      <alignment horizontal="center" vertical="center" wrapText="1"/>
    </xf>
    <xf fontId="7" fillId="2" borderId="1" numFmtId="160" xfId="0" applyNumberFormat="1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justify" vertical="center" wrapText="1"/>
    </xf>
    <xf fontId="5" fillId="0" borderId="4" numFmtId="0" xfId="0" applyFont="1" applyBorder="1" applyAlignment="1">
      <alignment horizontal="justify" vertical="center" wrapText="1"/>
    </xf>
    <xf fontId="5" fillId="0" borderId="5" numFmtId="0" xfId="0" applyFont="1" applyBorder="1" applyAlignment="1">
      <alignment horizontal="justify" vertical="center" wrapText="1"/>
    </xf>
    <xf fontId="5" fillId="0" borderId="6" numFmtId="0" xfId="0" applyFont="1" applyBorder="1" applyAlignment="1">
      <alignment horizontal="justify" vertical="center" wrapText="1"/>
    </xf>
    <xf fontId="5" fillId="3" borderId="1" numFmt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2</xdr:col>
      <xdr:colOff>1943099</xdr:colOff>
      <xdr:row>6</xdr:row>
      <xdr:rowOff>106410</xdr:rowOff>
    </xdr:from>
    <xdr:to>
      <xdr:col>4</xdr:col>
      <xdr:colOff>725097</xdr:colOff>
      <xdr:row>6</xdr:row>
      <xdr:rowOff>561973</xdr:rowOff>
    </xdr:to>
    <xdr:pic>
      <xdr:nvPicPr>
        <xdr:cNvPr id="2" name="Рисунок 7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 flipH="0" flipV="0">
          <a:off x="4143374" y="4868910"/>
          <a:ext cx="2172897" cy="455562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H15" activeCellId="0" sqref="H15"/>
    </sheetView>
  </sheetViews>
  <sheetFormatPr defaultRowHeight="12.75" customHeight="1"/>
  <cols>
    <col customWidth="1" min="1" max="1" width="5.5703125"/>
    <col customWidth="1" min="2" max="2" style="1" width="27.42578125"/>
    <col customWidth="1" min="3" max="3" width="32.28515625"/>
    <col customWidth="1" min="4" max="4" style="1" width="18.5703125"/>
    <col customWidth="1" min="5" max="5" width="11"/>
    <col customWidth="1" min="6" max="7" width="10.5703125"/>
    <col customWidth="1" min="8" max="8" width="15.7109375"/>
    <col customWidth="1" min="9" max="9" width="17.140625"/>
    <col customWidth="1" min="10" max="10" width="17.5703125"/>
    <col customWidth="1" min="11" max="11" width="18.7109375"/>
    <col customWidth="1" min="12" max="12" width="16"/>
    <col customWidth="1" min="13" max="13" width="15.140625"/>
    <col customWidth="1" min="14" max="14" width="17"/>
    <col customWidth="1" min="15" max="16" style="1" width="17"/>
    <col customWidth="1" min="17" max="17" width="19.7109375"/>
  </cols>
  <sheetData>
    <row r="1" s="2" customFormat="1" ht="110.2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2" customFormat="1" ht="37.5" customHeight="1">
      <c r="A2" s="4" t="s">
        <v>1</v>
      </c>
      <c r="B2" s="4"/>
      <c r="C2" s="4"/>
      <c r="D2" s="4"/>
      <c r="E2" s="4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2" customFormat="1" ht="37.5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2" customFormat="1" ht="37.5" customHeight="1">
      <c r="A4" s="5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="2" customFormat="1" ht="53.25" customHeight="1">
      <c r="A5" s="5" t="s">
        <v>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="2" customFormat="1" ht="99" customHeight="1">
      <c r="A6" s="5" t="s">
        <v>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="6" customFormat="1" ht="136.5" customHeight="1">
      <c r="A7" s="5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="2" customFormat="1" ht="34.5" customHeight="1">
      <c r="A8" s="5" t="s">
        <v>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="2" customFormat="1" ht="27" customHeight="1">
      <c r="A9" s="5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="2" customFormat="1" ht="14.25" customHeight="1">
      <c r="A10" s="7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8"/>
    </row>
    <row r="11" ht="59.25" customHeight="1">
      <c r="A11" s="9" t="s">
        <v>11</v>
      </c>
      <c r="B11" s="9" t="s">
        <v>12</v>
      </c>
      <c r="C11" s="9" t="s">
        <v>13</v>
      </c>
      <c r="D11" s="9" t="s">
        <v>14</v>
      </c>
      <c r="E11" s="9" t="s">
        <v>15</v>
      </c>
      <c r="F11" s="9" t="s">
        <v>16</v>
      </c>
      <c r="G11" s="10" t="s">
        <v>17</v>
      </c>
      <c r="H11" s="9" t="s">
        <v>18</v>
      </c>
      <c r="I11" s="9"/>
      <c r="J11" s="9"/>
      <c r="K11" s="11" t="s">
        <v>19</v>
      </c>
      <c r="L11" s="11"/>
      <c r="M11" s="11"/>
      <c r="N11" s="9" t="s">
        <v>20</v>
      </c>
      <c r="O11" s="10" t="s">
        <v>21</v>
      </c>
      <c r="P11" s="12" t="s">
        <v>22</v>
      </c>
      <c r="Q11" s="9" t="s">
        <v>23</v>
      </c>
    </row>
    <row r="12" ht="90">
      <c r="A12" s="9"/>
      <c r="B12" s="9"/>
      <c r="C12" s="9"/>
      <c r="D12" s="9"/>
      <c r="E12" s="9"/>
      <c r="F12" s="9"/>
      <c r="G12" s="9"/>
      <c r="H12" s="13" t="s">
        <v>24</v>
      </c>
      <c r="I12" s="13" t="s">
        <v>25</v>
      </c>
      <c r="J12" s="13" t="s">
        <v>26</v>
      </c>
      <c r="K12" s="9" t="s">
        <v>27</v>
      </c>
      <c r="L12" s="9" t="s">
        <v>28</v>
      </c>
      <c r="M12" s="14" t="s">
        <v>29</v>
      </c>
      <c r="N12" s="9"/>
      <c r="O12" s="15"/>
      <c r="P12" s="16"/>
      <c r="Q12" s="9"/>
    </row>
    <row r="13" ht="12.75" customHeight="1">
      <c r="A13" s="9">
        <v>1</v>
      </c>
      <c r="B13" s="9">
        <v>2</v>
      </c>
      <c r="C13" s="17">
        <v>3</v>
      </c>
      <c r="D13" s="9">
        <v>4</v>
      </c>
      <c r="E13" s="9">
        <v>5</v>
      </c>
      <c r="F13" s="17">
        <v>6</v>
      </c>
      <c r="G13" s="17">
        <v>7</v>
      </c>
      <c r="H13" s="9">
        <v>8</v>
      </c>
      <c r="I13" s="9">
        <v>9</v>
      </c>
      <c r="J13" s="17">
        <v>10</v>
      </c>
      <c r="K13" s="9">
        <v>11</v>
      </c>
      <c r="L13" s="9">
        <v>12</v>
      </c>
      <c r="M13" s="17">
        <v>13</v>
      </c>
      <c r="N13" s="9">
        <v>14</v>
      </c>
      <c r="O13" s="9">
        <v>15</v>
      </c>
      <c r="P13" s="18">
        <v>16</v>
      </c>
      <c r="Q13" s="9">
        <v>17</v>
      </c>
    </row>
    <row r="14" s="1" customFormat="1" ht="75.75" customHeight="1">
      <c r="A14" s="9">
        <v>1</v>
      </c>
      <c r="B14" s="9" t="s">
        <v>30</v>
      </c>
      <c r="C14" s="19" t="s">
        <v>31</v>
      </c>
      <c r="D14" s="9" t="s">
        <v>32</v>
      </c>
      <c r="E14" s="9" t="s">
        <v>33</v>
      </c>
      <c r="F14" s="9">
        <v>1</v>
      </c>
      <c r="G14" s="9">
        <v>8</v>
      </c>
      <c r="H14" s="20">
        <v>3900</v>
      </c>
      <c r="I14" s="20">
        <v>4100</v>
      </c>
      <c r="J14" s="20">
        <v>4000</v>
      </c>
      <c r="K14" s="21">
        <f>AVERAGE(H14:J14)</f>
        <v>4000</v>
      </c>
      <c r="L14" s="21">
        <f>SQRT(((SUM((POWER(H14-K14,2)),(POWER(I14-K14,2)),(POWER(J14-K14,2))))/(3-1)))</f>
        <v>100</v>
      </c>
      <c r="M14" s="22">
        <f>L14/K14*100</f>
        <v>2.5</v>
      </c>
      <c r="N14" s="21">
        <f>ROUND(K14,2)</f>
        <v>4000</v>
      </c>
      <c r="O14" s="23" t="s">
        <v>34</v>
      </c>
      <c r="P14" s="24">
        <f>F14*G14*H14</f>
        <v>31200</v>
      </c>
      <c r="Q14" s="20">
        <f>N14*G14*F14</f>
        <v>32000</v>
      </c>
    </row>
    <row r="15" ht="27.75" customHeight="1">
      <c r="A15" s="13" t="s">
        <v>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25">
        <f>P14</f>
        <v>31200</v>
      </c>
      <c r="Q15" s="20">
        <f>SUM(Q14:Q14)</f>
        <v>32000</v>
      </c>
    </row>
    <row r="16" ht="78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ht="13.5" customHeight="1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9"/>
    </row>
    <row r="18" ht="66" customHeight="1">
      <c r="A18" s="30" t="s">
        <v>37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</row>
    <row r="19" ht="12.75" customHeight="1"/>
    <row r="20" ht="12.75" customHeight="1"/>
  </sheetData>
  <mergeCells count="28">
    <mergeCell ref="A1:Q1"/>
    <mergeCell ref="A2:D2"/>
    <mergeCell ref="E2:Q2"/>
    <mergeCell ref="A3:Q3"/>
    <mergeCell ref="A4:Q4"/>
    <mergeCell ref="A5:Q5"/>
    <mergeCell ref="A6:Q6"/>
    <mergeCell ref="A7:Q7"/>
    <mergeCell ref="A8:Q8"/>
    <mergeCell ref="A9:Q9"/>
    <mergeCell ref="A10:N10"/>
    <mergeCell ref="A11:A12"/>
    <mergeCell ref="B11:B12"/>
    <mergeCell ref="C11:C12"/>
    <mergeCell ref="D11:D12"/>
    <mergeCell ref="E11:E12"/>
    <mergeCell ref="F11:F12"/>
    <mergeCell ref="G11:G12"/>
    <mergeCell ref="H11:J11"/>
    <mergeCell ref="K11:M11"/>
    <mergeCell ref="N11:N12"/>
    <mergeCell ref="O11:O12"/>
    <mergeCell ref="P11:P12"/>
    <mergeCell ref="Q11:Q12"/>
    <mergeCell ref="A15:N15"/>
    <mergeCell ref="A16:Q16"/>
    <mergeCell ref="A17:Q17"/>
    <mergeCell ref="A18:Q18"/>
  </mergeCells>
  <printOptions headings="0" gridLines="0"/>
  <pageMargins left="0.19685039370078738" right="0.19685039370078738" top="0.19685039370078738" bottom="0.19685039370078738" header="0.29999999999999999" footer="0.29999999999999999"/>
  <pageSetup paperSize="9" scale="53" fitToWidth="1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Mobile Office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</dc:creator>
  <cp:lastModifiedBy>ciba-nv</cp:lastModifiedBy>
  <cp:revision>41</cp:revision>
  <dcterms:created xsi:type="dcterms:W3CDTF">2009-03-30T10:16:00Z</dcterms:created>
  <dcterms:modified xsi:type="dcterms:W3CDTF">2026-08-24T11:23:28Z</dcterms:modified>
  <cp:version>786432</cp:version>
</cp:coreProperties>
</file>