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" sheetId="1" state="visible" r:id="rId1"/>
  </sheets>
  <definedNames>
    <definedName name="_xlnm.Print_Area" localSheetId="0">1!$A$1:$L$26</definedName>
  </definedNames>
  <calcPr/>
</workbook>
</file>

<file path=xl/sharedStrings.xml><?xml version="1.0" encoding="utf-8"?>
<sst xmlns="http://schemas.openxmlformats.org/spreadsheetml/2006/main" count="28" uniqueCount="28">
  <si>
    <t xml:space="preserve">ОБОСНОВАНИЕ НАЧАЛЬНОЙ (МАКСИМАЛЬНОЙ) ЦЕНЫ КОНТРАКТА</t>
  </si>
  <si>
    <t xml:space="preserve">на оказание услуг по подписке на журналы «Пожарная безопасность зданий и объектов» и «Нормативные акты по охране труда»                                                                  на второе полугодие 2026 года</t>
  </si>
  <si>
    <t xml:space="preserve">Используемый метод определения начальной (максимальной) цены контракта: метод сопоставимых рыночных цен</t>
  </si>
  <si>
    <t xml:space="preserve">Обоснование выбранного метода обоснования начальной (максимальной) цены контракта: метод сопоставимых рыночных цен (анализа рынка) является приоритетным для определения и обоснования начальной (максимальной) цены контракта</t>
  </si>
  <si>
    <t xml:space="preserve">№ п/п</t>
  </si>
  <si>
    <t xml:space="preserve">Объект услуги</t>
  </si>
  <si>
    <t xml:space="preserve">Ед. изм.</t>
  </si>
  <si>
    <t xml:space="preserve">Планируемое количество </t>
  </si>
  <si>
    <t xml:space="preserve">Наименование вида отхода</t>
  </si>
  <si>
    <t xml:space="preserve">Количество источников ценовой информации</t>
  </si>
  <si>
    <t xml:space="preserve">Цены исполнителей, за один комплект, рублей</t>
  </si>
  <si>
    <t xml:space="preserve">Коэффициент вариации</t>
  </si>
  <si>
    <t xml:space="preserve">Расчет начальной (максимальной) цены по позиции*</t>
  </si>
  <si>
    <t xml:space="preserve">Поставщик № 1</t>
  </si>
  <si>
    <t xml:space="preserve">Поставщик № 2</t>
  </si>
  <si>
    <t xml:space="preserve">Поставщик № 3</t>
  </si>
  <si>
    <t xml:space="preserve">Средняя цена по позиции</t>
  </si>
  <si>
    <t xml:space="preserve">Оказание услуг по подписке на журнал «Пожарная безопасность зданий и объектов» на второе полугодие 2026 года                                       (в одном комплекте 6 шт.)</t>
  </si>
  <si>
    <t>комплект</t>
  </si>
  <si>
    <t xml:space="preserve">Оказание услуг по подписке на журнал «Нормативные акты по охране труда» на второе полугодие 2026 года                                             (в одном комплекте 6 шт.)</t>
  </si>
  <si>
    <t xml:space="preserve">Начальная (максимальная) цена контракта, рублей </t>
  </si>
  <si>
    <t xml:space="preserve">Начальная (максимальная) цена контракта 49 428 (Сорок девять тысяч четыреста двадцать восемь) рублей 34 копейки</t>
  </si>
  <si>
    <t xml:space="preserve">* Расчет начальной (максимальной) цены по позиции производится по формуле: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</si>
  <si>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</rPr>
      <t>ц</t>
    </r>
    <r>
      <rPr>
        <i/>
        <vertAlign val="subscript"/>
        <sz val="12"/>
        <rFont val="Times New Roman"/>
      </rPr>
      <t xml:space="preserve">i </t>
    </r>
    <r>
      <rPr>
        <sz val="12"/>
        <rFont val="Times New Roman"/>
      </rPr>
      <t xml:space="preserve">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</si>
  <si>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 xml:space="preserve">2. Обоснование способа определения поставщика. </t>
  </si>
  <si>
    <t xml:space="preserve">Заказчиком выбран способ определения поставщика (исполнителя) путем проведения  закупки на ЕАТ в порядке, предусмотренном п. 4 ч. 1 ст. 93 Федерального закона от 05.04.2013 № 44-ФЗ "О контрактной системе в сфере закупок товаров, работ, услуг для обеспечения государственных и муниципальных нужд" так как возникла необходимость в закупке услуг в наиболее возможный короткий  срок, при этом присутствует возможность получения экономии бюджетных средств за счет возможности появления конкурентных предложений при открытости закупки.</t>
  </si>
  <si>
    <t xml:space="preserve">Заместитель начальника административного отдела</t>
  </si>
  <si>
    <t xml:space="preserve">В.Н. Бузаева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</si>
</sst>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9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</font>
    <font>
      <sz val="11.000000"/>
      <color rgb="FF9C6500"/>
      <name val="Calibri"/>
      <scheme val="minor"/>
    </font>
    <font>
      <u/>
      <sz val="10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2.000000"/>
      <name val="Times New Roman"/>
    </font>
    <font>
      <sz val="12.000000"/>
      <name val="Times New Roman"/>
    </font>
    <font>
      <sz val="10.000000"/>
      <name val="Times New Roman"/>
    </font>
    <font>
      <sz val="9.000000"/>
      <name val="Times New Roman"/>
    </font>
    <font>
      <b/>
      <sz val="10.000000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name val="Arial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 style="none"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40">
    <xf fontId="0" fillId="0" borderId="0" numFmtId="0" xfId="0"/>
    <xf fontId="17" fillId="0" borderId="0" numFmtId="0" xfId="0" applyFont="1"/>
    <xf fontId="21" fillId="0" borderId="0" numFmtId="0" xfId="0" applyFont="1" applyAlignment="1">
      <alignment horizontal="center"/>
    </xf>
    <xf fontId="21" fillId="0" borderId="0" numFmtId="0" xfId="0" applyFont="1" applyAlignment="1">
      <alignment horizontal="center" vertical="center" wrapText="1"/>
    </xf>
    <xf fontId="21" fillId="0" borderId="0" numFmtId="0" xfId="0" applyFont="1" applyAlignment="1">
      <alignment horizontal="center" vertical="center"/>
    </xf>
    <xf fontId="22" fillId="0" borderId="0" numFmtId="0" xfId="0" applyFont="1" applyAlignment="1">
      <alignment horizontal="left" vertical="center" wrapText="1"/>
    </xf>
    <xf fontId="22" fillId="0" borderId="0" numFmtId="0" xfId="0" applyFont="1" applyAlignment="1">
      <alignment vertical="center" wrapText="1"/>
    </xf>
    <xf fontId="23" fillId="0" borderId="10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23" fillId="0" borderId="12" numFmtId="0" xfId="0" applyFont="1" applyBorder="1" applyAlignment="1">
      <alignment horizontal="center" vertical="center" wrapText="1"/>
    </xf>
    <xf fontId="23" fillId="0" borderId="13" numFmtId="0" xfId="0" applyFont="1" applyBorder="1" applyAlignment="1">
      <alignment horizontal="center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5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3" fillId="0" borderId="17" numFmtId="0" xfId="0" applyFont="1" applyBorder="1" applyAlignment="1">
      <alignment horizontal="center" vertical="center" wrapText="1"/>
    </xf>
    <xf fontId="23" fillId="0" borderId="18" numFmtId="0" xfId="0" applyFont="1" applyBorder="1" applyAlignment="1">
      <alignment horizontal="center" vertical="center" wrapText="1"/>
    </xf>
    <xf fontId="24" fillId="0" borderId="17" numFmtId="0" xfId="0" applyFont="1" applyBorder="1" applyAlignment="1">
      <alignment horizontal="center" textRotation="90" vertical="center" wrapText="1"/>
    </xf>
    <xf fontId="23" fillId="0" borderId="17" numFmtId="0" xfId="0" applyFont="1" applyBorder="1" applyAlignment="1">
      <alignment horizontal="center" textRotation="90" vertical="center" wrapText="1"/>
    </xf>
    <xf fontId="23" fillId="0" borderId="19" numFmtId="0" xfId="0" applyFont="1" applyBorder="1" applyAlignment="1">
      <alignment horizontal="center" vertical="center" wrapText="1"/>
    </xf>
    <xf fontId="23" fillId="0" borderId="20" numFmtId="0" xfId="0" applyFont="1" applyBorder="1" applyAlignment="1">
      <alignment horizontal="center" vertical="center" wrapText="1"/>
    </xf>
    <xf fontId="23" fillId="0" borderId="17" numFmtId="2" xfId="0" applyNumberFormat="1" applyFont="1" applyBorder="1" applyAlignment="1">
      <alignment horizontal="center" vertical="center" wrapText="1"/>
    </xf>
    <xf fontId="23" fillId="0" borderId="17" numFmtId="2" xfId="0" applyNumberFormat="1" applyFont="1" applyBorder="1" applyAlignment="1">
      <alignment horizontal="center" vertical="center"/>
    </xf>
    <xf fontId="23" fillId="0" borderId="17" numFmtId="10" xfId="0" applyNumberFormat="1" applyFont="1" applyBorder="1" applyAlignment="1">
      <alignment horizontal="center" vertical="center" wrapText="1"/>
    </xf>
    <xf fontId="23" fillId="0" borderId="19" numFmtId="4" xfId="0" applyNumberFormat="1" applyFont="1" applyBorder="1" applyAlignment="1">
      <alignment horizontal="center" vertical="center" wrapText="1"/>
    </xf>
    <xf fontId="23" fillId="0" borderId="21" numFmtId="0" xfId="0" applyFont="1" applyBorder="1" applyAlignment="1">
      <alignment horizontal="center" vertical="center" wrapText="1"/>
    </xf>
    <xf fontId="21" fillId="0" borderId="22" numFmtId="0" xfId="0" applyFont="1" applyBorder="1" applyAlignment="1">
      <alignment horizontal="center" vertical="center" wrapText="1"/>
    </xf>
    <xf fontId="23" fillId="0" borderId="22" numFmtId="0" xfId="0" applyFont="1" applyBorder="1" applyAlignment="1">
      <alignment horizontal="center" vertical="center" wrapText="1"/>
    </xf>
    <xf fontId="25" fillId="0" borderId="23" numFmtId="4" xfId="0" applyNumberFormat="1" applyFont="1" applyBorder="1" applyAlignment="1">
      <alignment horizontal="center" vertical="center" wrapText="1"/>
    </xf>
    <xf fontId="17" fillId="0" borderId="0" numFmtId="1" xfId="0" applyNumberFormat="1" applyFont="1"/>
    <xf fontId="22" fillId="0" borderId="0" numFmtId="0" xfId="0" applyFont="1" applyAlignment="1">
      <alignment horizontal="left"/>
    </xf>
    <xf fontId="22" fillId="0" borderId="0" numFmtId="0" xfId="0" applyFont="1"/>
    <xf fontId="22" fillId="0" borderId="0" numFmtId="0" xfId="0" applyFont="1" applyAlignment="1">
      <alignment horizontal="left" wrapText="1"/>
    </xf>
    <xf fontId="17" fillId="0" borderId="0" numFmtId="0" xfId="0" applyFont="1" applyAlignment="1">
      <alignment wrapText="1"/>
    </xf>
    <xf fontId="26" fillId="0" borderId="0" numFmtId="0" xfId="0" applyFont="1"/>
    <xf fontId="27" fillId="0" borderId="0" numFmtId="0" xfId="0" applyFont="1"/>
    <xf fontId="23" fillId="0" borderId="0" numFmtId="11" xfId="0" applyNumberFormat="1" applyFont="1" applyAlignment="1">
      <alignment horizontal="left" vertical="center" wrapText="1"/>
    </xf>
    <xf fontId="28" fillId="0" borderId="0" numFmtId="0" xfId="0" applyFont="1"/>
    <xf fontId="22" fillId="0" borderId="0" numFmtId="0" xfId="0" applyFont="1" applyAlignment="1">
      <alignment horizontal="center"/>
    </xf>
    <xf fontId="22" fillId="0" borderId="0" numFmtId="14" xfId="0" applyNumberFormat="1" applyFont="1" applyAlignment="1">
      <alignment horizontal="left"/>
    </xf>
    <xf fontId="28" fillId="0" borderId="0" numFmtId="0" xfId="0" applyFont="1" applyAlignment="1">
      <alignment horizontal="right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326603</xdr:colOff>
      <xdr:row>15</xdr:row>
      <xdr:rowOff>56925</xdr:rowOff>
    </xdr:from>
    <xdr:to>
      <xdr:col>2</xdr:col>
      <xdr:colOff>674749</xdr:colOff>
      <xdr:row>17</xdr:row>
      <xdr:rowOff>133461</xdr:rowOff>
    </xdr:to>
    <xdr:pic>
      <xdr:nvPicPr>
        <xdr:cNvPr id="4198" name="Picture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M9" activeCellId="0" sqref="M9"/>
    </sheetView>
  </sheetViews>
  <sheetFormatPr baseColWidth="8" defaultRowHeight="12.75" customHeight="1"/>
  <cols>
    <col customWidth="1" min="1" max="1" style="1" width="4.7109399999999999"/>
    <col customWidth="1" min="2" max="2" style="1" width="38.710900000000002"/>
    <col customWidth="1" min="3" max="3" style="1" width="10.855499999999999"/>
    <col customWidth="1" min="4" max="4" style="1" width="12.2852"/>
    <col customWidth="1" hidden="1" min="5" max="5" style="1" width="37.425800000000002"/>
    <col customWidth="1" min="6" max="6" style="1" width="11.855499999999999"/>
    <col customWidth="1" min="7" max="9" style="1" width="10.710900000000001"/>
    <col customWidth="1" min="10" max="10" style="1" width="12.710900000000001"/>
    <col customWidth="1" min="11" max="11" style="1" width="11.855499999999999"/>
    <col customWidth="1" min="12" max="12" style="1" width="21.2852"/>
    <col customWidth="1" min="13" max="257" style="1" width="9.1406200000000002"/>
  </cols>
  <sheetData>
    <row r="1" ht="19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ht="32.25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ht="13.5"/>
    <row r="6" ht="27.600000000000001" customHeight="1">
      <c r="A6" s="7" t="s">
        <v>4</v>
      </c>
      <c r="B6" s="8" t="s">
        <v>5</v>
      </c>
      <c r="C6" s="9" t="s">
        <v>6</v>
      </c>
      <c r="D6" s="8" t="s">
        <v>7</v>
      </c>
      <c r="E6" s="8" t="s">
        <v>8</v>
      </c>
      <c r="F6" s="8" t="s">
        <v>9</v>
      </c>
      <c r="G6" s="10" t="s">
        <v>10</v>
      </c>
      <c r="H6" s="11"/>
      <c r="I6" s="11"/>
      <c r="J6" s="11"/>
      <c r="K6" s="8" t="s">
        <v>11</v>
      </c>
      <c r="L6" s="12" t="s">
        <v>12</v>
      </c>
    </row>
    <row r="7" ht="80.450000000000003" customHeight="1">
      <c r="A7" s="13"/>
      <c r="B7" s="14"/>
      <c r="C7" s="15"/>
      <c r="D7" s="14"/>
      <c r="E7" s="14"/>
      <c r="F7" s="14"/>
      <c r="G7" s="16" t="s">
        <v>13</v>
      </c>
      <c r="H7" s="17" t="s">
        <v>14</v>
      </c>
      <c r="I7" s="17" t="s">
        <v>15</v>
      </c>
      <c r="J7" s="14" t="s">
        <v>16</v>
      </c>
      <c r="K7" s="14"/>
      <c r="L7" s="18"/>
    </row>
    <row r="8" ht="12.75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8">
        <v>11</v>
      </c>
    </row>
    <row r="9" ht="60" customHeight="1">
      <c r="A9" s="13">
        <v>1</v>
      </c>
      <c r="B9" s="14" t="s">
        <v>17</v>
      </c>
      <c r="C9" s="14" t="s">
        <v>18</v>
      </c>
      <c r="D9" s="19">
        <v>1</v>
      </c>
      <c r="E9" s="19">
        <v>3</v>
      </c>
      <c r="F9" s="14">
        <v>3</v>
      </c>
      <c r="G9" s="20">
        <v>31728</v>
      </c>
      <c r="H9" s="20">
        <v>19730.52</v>
      </c>
      <c r="I9" s="20">
        <v>31728</v>
      </c>
      <c r="J9" s="21">
        <f>ROUND(AVERAGE(G9:I9),2)</f>
        <v>27728.84</v>
      </c>
      <c r="K9" s="22">
        <f>STDEVA(G9:I9)/(SUM(G9:I9)/COUNTIF(G9:I9,"&gt;0"))</f>
        <v>0.24980303206326479</v>
      </c>
      <c r="L9" s="23">
        <f>ROUND(AVERAGE(G9:I9),2)*D9</f>
        <v>27728.84</v>
      </c>
    </row>
    <row r="10" ht="60" customHeight="1">
      <c r="A10" s="13">
        <v>2</v>
      </c>
      <c r="B10" s="14" t="s">
        <v>19</v>
      </c>
      <c r="C10" s="14" t="s">
        <v>18</v>
      </c>
      <c r="D10" s="19">
        <v>1</v>
      </c>
      <c r="E10" s="19">
        <v>3</v>
      </c>
      <c r="F10" s="14">
        <v>3</v>
      </c>
      <c r="G10" s="20">
        <v>24798</v>
      </c>
      <c r="H10" s="20">
        <v>15502.5</v>
      </c>
      <c r="I10" s="20">
        <v>24798</v>
      </c>
      <c r="J10" s="21">
        <f>ROUND(AVERAGE(G10:I10),2)</f>
        <v>21699.5</v>
      </c>
      <c r="K10" s="22">
        <f>STDEVA(G10:I10)/(SUM(G10:I10)/COUNTIF(G10:I10,"&gt;0"))</f>
        <v>0.24732180129736475</v>
      </c>
      <c r="L10" s="23">
        <f>ROUND(AVERAGE(G10:I10),2)*D10</f>
        <v>21699.5</v>
      </c>
    </row>
    <row r="11" ht="34.5" customHeight="1">
      <c r="A11" s="24"/>
      <c r="B11" s="25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7">
        <v>49428.339999999997</v>
      </c>
    </row>
    <row r="12" ht="13.5">
      <c r="L12" s="28"/>
    </row>
    <row r="13" ht="15">
      <c r="A13" s="29" t="s">
        <v>21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ht="12.75">
      <c r="L14" s="28"/>
    </row>
    <row r="15" ht="15">
      <c r="A15" s="30" t="s">
        <v>22</v>
      </c>
      <c r="B15" s="30"/>
    </row>
    <row r="19" ht="138" customHeight="1">
      <c r="A19" s="31" t="s">
        <v>23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</row>
    <row r="21" ht="15" customHeight="1">
      <c r="A21" s="33"/>
      <c r="B21" s="34" t="s">
        <v>24</v>
      </c>
      <c r="C21" s="33"/>
      <c r="D21" s="33"/>
      <c r="E21" s="33"/>
      <c r="F21" s="33"/>
      <c r="G21" s="33"/>
      <c r="H21" s="33"/>
      <c r="I21" s="33"/>
      <c r="J21" s="33"/>
      <c r="K21" s="33"/>
    </row>
    <row r="22" ht="37.149999999999999" customHeight="1">
      <c r="A22" s="35" t="s">
        <v>25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ht="37.149999999999999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ht="14.2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="36" customFormat="1" ht="18" customHeight="1">
      <c r="A25" s="30"/>
      <c r="B25" s="30" t="s">
        <v>26</v>
      </c>
      <c r="C25" s="30"/>
      <c r="D25" s="30"/>
      <c r="E25" s="30"/>
      <c r="F25" s="30"/>
      <c r="G25" s="30"/>
      <c r="H25" s="30"/>
      <c r="I25" s="37" t="s">
        <v>27</v>
      </c>
      <c r="J25" s="37"/>
      <c r="K25" s="30"/>
    </row>
    <row r="26" s="36" customFormat="1" ht="18" customHeight="1">
      <c r="B26" s="38">
        <v>46164</v>
      </c>
      <c r="J26" s="39"/>
      <c r="L26" s="30"/>
    </row>
    <row r="27" ht="15">
      <c r="B27" s="30"/>
      <c r="L27" s="30"/>
    </row>
  </sheetData>
  <mergeCells count="18"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I6"/>
    <mergeCell ref="K6:K7"/>
    <mergeCell ref="L6:L7"/>
    <mergeCell ref="B11:K11"/>
    <mergeCell ref="A13:L13"/>
    <mergeCell ref="A19:L19"/>
    <mergeCell ref="A22:L22"/>
    <mergeCell ref="I25:J25"/>
  </mergeCells>
  <printOptions headings="0" gridLines="0"/>
  <pageMargins left="0.70866099999999987" right="0.70866099999999987" top="0.55118100000000014" bottom="0.748031" header="0.31496099999999999" footer="0.31496099999999999"/>
  <pageSetup paperSize="9" scale="63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revision>1</cp:revision>
  <dcterms:created xsi:type="dcterms:W3CDTF">1996-10-08T23:32:00Z</dcterms:created>
  <dcterms:modified xsi:type="dcterms:W3CDTF">2026-05-25T11:52:06Z</dcterms:modified>
  <cp:version>1048576</cp:version>
</cp:coreProperties>
</file>