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Обоснование" sheetId="1" state="visible" r:id="rId1"/>
  </sheets>
  <calcPr/>
</workbook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<sst xmlns="http://schemas.openxmlformats.org/spreadsheetml/2006/main" count="25" uniqueCount="25">
  <si>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контракта (НМЦК)</t>
  </si>
  <si>
    <r>
      <rPr>
        <sz val="14"/>
        <rFont val="Times New Roman"/>
      </rPr>
      <t xml:space="preserve">Дата подготовки обоснования НМЦК(ЦК): 7 августа 2026 г.
Предмет контракта: поставка (с установкой) металлодетекторов для нужд Федерального казенного учреждения «Центр по обеспечению деятельности Казначейства России».
Используемый метод определения НМЦК(ЦК): Метод сопоставимых рыночных цен (анализ рынка).
Реквизиты запросов ценовой информации: 
В целях получения ценовой информации в отношении планируемых к закупке товаров были направлены запросы о предоставлении информации о цене товаров (исх. от 08.06.2026 г. № 99-03-26/6013)  пяти субъектам деятельности в сфере промышленности, информация о которых включена в государственную информационную систему промышленности.Ответы не получены.Вместе с тем направлен запрос о предоставлении ценовой информации в 6 (шесть) организаций информация о которых и о поставленных ими товарах содержится на официальном сайте единой информационной системы в реестре контрактов, ответ получен от 2 (двух) организаций: </t>
    </r>
    <r>
      <rPr>
        <b/>
        <sz val="14"/>
        <rFont val="Times New Roman"/>
      </rPr>
      <t xml:space="preserve">Источник информации №1 </t>
    </r>
    <r>
      <rPr>
        <sz val="14"/>
        <rFont val="Times New Roman"/>
      </rPr>
      <t xml:space="preserve">(вх.19616 от 06.08.2026 г.), </t>
    </r>
    <r>
      <rPr>
        <b/>
        <sz val="14"/>
        <rFont val="Times New Roman"/>
      </rPr>
      <t xml:space="preserve">Источник информации № 2 </t>
    </r>
    <r>
      <rPr>
        <sz val="14"/>
        <rFont val="Times New Roman"/>
      </rPr>
      <t xml:space="preserve">( вх. № 19618 от 06.08.2026 г.).
Запрос цен на ЕИС от 08.06.2025 г. № 0895100000125000561, ответы не получены.
</t>
    </r>
    <r>
      <rPr>
        <b/>
        <sz val="14"/>
        <rFont val="Times New Roman"/>
      </rPr>
      <t xml:space="preserve">Источник информации № 3: </t>
    </r>
    <r>
      <rPr>
        <sz val="14"/>
        <rFont val="Times New Roman"/>
      </rPr>
      <t xml:space="preserve">
Металлодетектор (Тип 1) : https://xn--e1agfe6atq9c.xn--p1ai/catalog/dosmotrovoe-oborudovanie/metallodetektory/ruchnye-metallodetektory/ruchnoy-metallodetektor-radar-radarplus-rm-06/?srsltid=AfmBOoqUl1JAtRuXcfylkSNjUJt9EUh_vY5JXeARHwLTGafbDvlW38Vj;
Металлодетектор (Тип 2): https://zakupki.gov.ru/epz/contract/contractCard/document-info.html?reestrNumber=2770908395525000087&amp;contractInfoId=104119045.</t>
    </r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</si>
  <si>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</si>
  <si>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</si>
  <si>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</si>
  <si>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</si>
  <si>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</si>
  <si>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>Кол-во</t>
  </si>
  <si>
    <t xml:space="preserve">Расчет НМЦК(ЦК)</t>
  </si>
  <si>
    <t xml:space="preserve">Наименьшая цена за единицу
 (руб.) 
</t>
  </si>
  <si>
    <t xml:space="preserve">Всего
НМЦК (ЦК)
(руб.)
</t>
  </si>
  <si>
    <t xml:space="preserve">Ценовые значения анализа рынка </t>
  </si>
  <si>
    <t xml:space="preserve">Источник № 1 </t>
  </si>
  <si>
    <t xml:space="preserve">Источник № 2 </t>
  </si>
  <si>
    <t xml:space="preserve">Источник № 3 </t>
  </si>
  <si>
    <t xml:space="preserve">Коэфф. вариации (v)</t>
  </si>
  <si>
    <t xml:space="preserve">Ср. рыночная цена за единицу
(руб.)
</t>
  </si>
  <si>
    <t>1.</t>
  </si>
  <si>
    <t>-</t>
  </si>
  <si>
    <t xml:space="preserve">Металлодетектор </t>
  </si>
  <si>
    <t xml:space="preserve">Тип 1</t>
  </si>
  <si>
    <t>штука</t>
  </si>
  <si>
    <t xml:space="preserve">Металлодетектор  </t>
  </si>
  <si>
    <t xml:space="preserve">Тип 2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</si>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</sst>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#,##0.00&quot;р.&quot;"/>
  </numFmts>
  <fonts count="30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color theme="1" tint="0"/>
      <name val="Times New Roman"/>
    </font>
    <font>
      <sz val="14.000000"/>
      <name val="Times New Roman"/>
    </font>
    <font>
      <sz val="14.000000"/>
      <color theme="1" tint="0"/>
      <name val="Times New Roman"/>
    </font>
    <font>
      <b/>
      <sz val="11.000000"/>
      <color theme="1" tint="0"/>
      <name val="Times New Roman"/>
    </font>
    <font>
      <b/>
      <sz val="11.000000"/>
      <name val="Times New Roman"/>
    </font>
    <font>
      <sz val="10.000000"/>
      <color theme="1" tint="0"/>
      <name val="Times New Roman"/>
    </font>
    <font>
      <sz val="12.000000"/>
      <name val="Times New Roman"/>
    </font>
    <font>
      <sz val="12.000000"/>
      <color/>
      <name val="Times New Roman"/>
    </font>
    <font>
      <sz val="12.000000"/>
      <color theme="1" tint="0"/>
      <name val="Times New Roman"/>
    </font>
    <font>
      <b/>
      <sz val="12.000000"/>
      <color theme="1" tint="0"/>
      <name val="Calibri"/>
      <scheme val="minor"/>
    </font>
    <font>
      <b/>
      <sz val="12.000000"/>
      <color theme="1" tint="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-0.0499893"/>
        <bgColor theme="0" tint="-0.0499893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</borders>
  <cellStyleXfs count="49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0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8" fillId="32" borderId="0" numFmtId="0" applyNumberFormat="1" applyFont="1" applyFill="1" applyBorder="1"/>
  </cellStyleXfs>
  <cellXfs count="42">
    <xf fontId="0" fillId="0" borderId="0" numFmtId="0" xfId="0"/>
    <xf fontId="19" fillId="0" borderId="0" numFmtId="0" xfId="0" applyFont="1" applyAlignment="1">
      <alignment horizontal="center" vertical="top"/>
    </xf>
    <xf fontId="20" fillId="0" borderId="0" numFmtId="0" xfId="0" applyFont="1" applyAlignment="1">
      <alignment horizontal="left" vertical="top" wrapText="1"/>
    </xf>
    <xf fontId="21" fillId="0" borderId="0" numFmtId="0" xfId="0" applyFont="1" applyAlignment="1">
      <alignment horizontal="left" vertical="top" wrapText="1"/>
    </xf>
    <xf fontId="21" fillId="0" borderId="0" numFmtId="0" xfId="0" applyFont="1" applyAlignment="1">
      <alignment horizontal="left" vertical="top"/>
    </xf>
    <xf fontId="9" fillId="0" borderId="0" numFmtId="0" xfId="0" applyFont="1"/>
    <xf fontId="22" fillId="33" borderId="10" numFmtId="164" xfId="0" applyNumberFormat="1" applyFont="1" applyFill="1" applyBorder="1" applyAlignment="1">
      <alignment horizontal="center" vertical="center" wrapText="1"/>
    </xf>
    <xf fontId="22" fillId="33" borderId="10" numFmtId="0" xfId="0" applyFont="1" applyFill="1" applyBorder="1" applyAlignment="1">
      <alignment horizontal="center" vertical="center" wrapText="1"/>
    </xf>
    <xf fontId="22" fillId="33" borderId="10" numFmtId="2" xfId="0" applyNumberFormat="1" applyFont="1" applyFill="1" applyBorder="1" applyAlignment="1">
      <alignment horizontal="center" vertical="center" wrapText="1"/>
    </xf>
    <xf fontId="22" fillId="33" borderId="11" numFmtId="0" xfId="0" applyFont="1" applyFill="1" applyBorder="1" applyAlignment="1">
      <alignment horizontal="center"/>
    </xf>
    <xf fontId="22" fillId="33" borderId="12" numFmtId="0" xfId="0" applyFont="1" applyFill="1" applyBorder="1" applyAlignment="1">
      <alignment horizontal="center"/>
    </xf>
    <xf fontId="22" fillId="33" borderId="13" numFmtId="0" xfId="0" applyFont="1" applyFill="1" applyBorder="1" applyAlignment="1">
      <alignment horizontal="center" vertical="center" wrapText="1"/>
    </xf>
    <xf fontId="22" fillId="33" borderId="11" numFmtId="2" xfId="0" applyNumberFormat="1" applyFont="1" applyFill="1" applyBorder="1" applyAlignment="1">
      <alignment horizontal="center" vertical="center" wrapText="1"/>
    </xf>
    <xf fontId="22" fillId="33" borderId="12" numFmtId="2" xfId="0" applyNumberFormat="1" applyFont="1" applyFill="1" applyBorder="1" applyAlignment="1">
      <alignment horizontal="center" vertical="center" wrapText="1"/>
    </xf>
    <xf fontId="22" fillId="33" borderId="14" numFmtId="0" xfId="0" applyFont="1" applyFill="1" applyBorder="1" applyAlignment="1">
      <alignment horizontal="center" vertical="center" wrapText="1"/>
    </xf>
    <xf fontId="23" fillId="33" borderId="10" numFmtId="2" xfId="0" applyNumberFormat="1" applyFont="1" applyFill="1" applyBorder="1" applyAlignment="1">
      <alignment horizontal="center" vertical="center" wrapText="1"/>
    </xf>
    <xf fontId="22" fillId="33" borderId="10" numFmtId="0" xfId="0" applyFont="1" applyFill="1" applyBorder="1" applyAlignment="1">
      <alignment horizontal="center" wrapText="1"/>
    </xf>
    <xf fontId="22" fillId="33" borderId="15" numFmtId="0" xfId="0" applyFont="1" applyFill="1" applyBorder="1" applyAlignment="1">
      <alignment horizontal="center" vertical="center" wrapText="1"/>
    </xf>
    <xf fontId="22" fillId="0" borderId="10" numFmtId="1" xfId="0" applyNumberFormat="1" applyFont="1" applyBorder="1" applyAlignment="1">
      <alignment horizontal="center" vertical="center" wrapText="1"/>
    </xf>
    <xf fontId="22" fillId="0" borderId="13" numFmtId="1" xfId="0" applyNumberFormat="1" applyFont="1" applyBorder="1" applyAlignment="1">
      <alignment horizontal="center" vertical="center" wrapText="1"/>
    </xf>
    <xf fontId="24" fillId="0" borderId="13" numFmtId="0" xfId="0" applyFont="1" applyBorder="1" applyAlignment="1">
      <alignment horizontal="center" vertical="center"/>
    </xf>
    <xf fontId="25" fillId="0" borderId="10" numFmtId="0" xfId="0" applyFont="1" applyBorder="1" applyAlignment="1">
      <alignment horizontal="center" vertical="center" wrapText="1"/>
    </xf>
    <xf fontId="26" fillId="0" borderId="10" numFmtId="0" xfId="0" applyFont="1" applyBorder="1" applyAlignment="1">
      <alignment horizontal="center" vertical="center"/>
    </xf>
    <xf fontId="27" fillId="0" borderId="10" numFmtId="0" xfId="0" applyFont="1" applyBorder="1" applyAlignment="1">
      <alignment horizontal="center" vertical="center" wrapText="1"/>
    </xf>
    <xf fontId="24" fillId="0" borderId="16" numFmtId="4" xfId="0" applyNumberFormat="1" applyFont="1" applyBorder="1" applyAlignment="1">
      <alignment horizontal="center" vertical="center"/>
    </xf>
    <xf fontId="24" fillId="0" borderId="10" numFmtId="10" xfId="0" applyNumberFormat="1" applyFont="1" applyBorder="1" applyAlignment="1">
      <alignment horizontal="center" vertical="center"/>
    </xf>
    <xf fontId="24" fillId="0" borderId="11" numFmtId="4" xfId="0" applyNumberFormat="1" applyFont="1" applyBorder="1" applyAlignment="1">
      <alignment horizontal="center" vertical="center"/>
    </xf>
    <xf fontId="24" fillId="0" borderId="10" numFmtId="4" xfId="0" applyNumberFormat="1" applyFont="1" applyBorder="1" applyAlignment="1">
      <alignment horizontal="center" vertical="center"/>
    </xf>
    <xf fontId="26" fillId="0" borderId="10" numFmtId="0" xfId="0" applyFont="1" applyBorder="1" applyAlignment="1">
      <alignment horizontal="center" vertical="center" wrapText="1"/>
    </xf>
    <xf fontId="28" fillId="0" borderId="0" numFmtId="0" xfId="0" applyFont="1"/>
    <xf fontId="29" fillId="33" borderId="11" numFmtId="0" xfId="0" applyFont="1" applyFill="1" applyBorder="1" applyAlignment="1">
      <alignment horizontal="right"/>
    </xf>
    <xf fontId="29" fillId="33" borderId="12" numFmtId="0" xfId="0" applyFont="1" applyFill="1" applyBorder="1" applyAlignment="1">
      <alignment horizontal="right"/>
    </xf>
    <xf fontId="29" fillId="33" borderId="16" numFmtId="0" xfId="0" applyFont="1" applyFill="1" applyBorder="1" applyAlignment="1">
      <alignment horizontal="right"/>
    </xf>
    <xf fontId="29" fillId="33" borderId="10" numFmtId="4" xfId="0" applyNumberFormat="1" applyFont="1" applyFill="1" applyBorder="1" applyAlignment="1">
      <alignment horizontal="center"/>
    </xf>
    <xf fontId="25" fillId="0" borderId="17" numFmtId="0" xfId="0" applyFont="1" applyBorder="1" applyAlignment="1">
      <alignment horizontal="left" vertical="center" wrapText="1"/>
    </xf>
    <xf fontId="27" fillId="0" borderId="0" numFmtId="0" xfId="0" applyFont="1" applyAlignment="1">
      <alignment horizontal="left" vertical="center" wrapText="1"/>
    </xf>
    <xf fontId="27" fillId="0" borderId="0" numFmtId="0" xfId="0" applyFont="1" applyAlignment="1">
      <alignment vertical="center"/>
    </xf>
    <xf fontId="24" fillId="0" borderId="0" numFmtId="4" xfId="0" applyNumberFormat="1" applyFont="1" applyAlignment="1">
      <alignment horizontal="center" vertical="center"/>
    </xf>
    <xf fontId="0" fillId="0" borderId="18" numFmtId="0" xfId="0" applyBorder="1"/>
    <xf fontId="0" fillId="0" borderId="19" numFmtId="0" xfId="0" applyBorder="1"/>
    <xf fontId="0" fillId="0" borderId="0" numFmtId="0" xfId="0"/>
    <xf fontId="9" fillId="0" borderId="0" numFmtId="164" xfId="0" applyNumberFormat="1" applyFont="1"/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topLeftCell="A4" zoomScale="100" workbookViewId="0">
      <selection activeCell="A2" activeCellId="0" sqref="A2:M2"/>
    </sheetView>
  </sheetViews>
  <sheetFormatPr baseColWidth="8" defaultRowHeight="15" customHeight="1"/>
  <cols>
    <col customWidth="1" min="1" max="1" width="6.1406200000000002"/>
    <col customWidth="1" min="2" max="2" width="22.140599999999999"/>
    <col customWidth="1" min="3" max="3" width="24.855499999999999"/>
    <col customWidth="1" min="4" max="4" width="17.710899999999999"/>
    <col customWidth="1" min="5" max="5" width="13.855499999999999"/>
    <col customWidth="1" min="6" max="6" width="12.425800000000001"/>
    <col customWidth="1" min="7" max="9" width="16"/>
    <col customWidth="1" min="10" max="10" width="12.710900000000001"/>
    <col customWidth="1" min="11" max="12" width="16.140599999999999"/>
    <col customWidth="1" min="13" max="13" width="12.5703"/>
    <col customWidth="1" min="14" max="14" width="9.7109400000000008"/>
    <col customWidth="1" min="16" max="16" width="12.710900000000001"/>
  </cols>
  <sheetData>
    <row r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3.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2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5" customFormat="1" ht="15" customHeight="1">
      <c r="A4" s="6" t="s">
        <v>2</v>
      </c>
      <c r="B4" s="7" t="s">
        <v>3</v>
      </c>
      <c r="C4" s="7" t="s">
        <v>4</v>
      </c>
      <c r="D4" s="7" t="s">
        <v>5</v>
      </c>
      <c r="E4" s="6" t="s">
        <v>6</v>
      </c>
      <c r="F4" s="8" t="s">
        <v>7</v>
      </c>
      <c r="G4" s="9" t="s">
        <v>8</v>
      </c>
      <c r="H4" s="10"/>
      <c r="I4" s="10"/>
      <c r="J4" s="10"/>
      <c r="K4" s="10"/>
      <c r="L4" s="11" t="s">
        <v>9</v>
      </c>
      <c r="M4" s="11" t="s">
        <v>10</v>
      </c>
    </row>
    <row r="5" s="5" customFormat="1" ht="27" customHeight="1">
      <c r="A5" s="6"/>
      <c r="B5" s="7"/>
      <c r="C5" s="7"/>
      <c r="D5" s="7"/>
      <c r="E5" s="6"/>
      <c r="F5" s="8"/>
      <c r="G5" s="12" t="s">
        <v>11</v>
      </c>
      <c r="H5" s="13"/>
      <c r="I5" s="13"/>
      <c r="J5" s="13"/>
      <c r="K5" s="13"/>
      <c r="L5" s="14"/>
      <c r="M5" s="14"/>
    </row>
    <row r="6" s="5" customFormat="1" ht="57">
      <c r="A6" s="6"/>
      <c r="B6" s="7"/>
      <c r="C6" s="7"/>
      <c r="D6" s="7"/>
      <c r="E6" s="6"/>
      <c r="F6" s="8"/>
      <c r="G6" s="15" t="s">
        <v>12</v>
      </c>
      <c r="H6" s="15" t="s">
        <v>13</v>
      </c>
      <c r="I6" s="15" t="s">
        <v>14</v>
      </c>
      <c r="J6" s="7" t="s">
        <v>15</v>
      </c>
      <c r="K6" s="16" t="s">
        <v>16</v>
      </c>
      <c r="L6" s="17"/>
      <c r="M6" s="17"/>
    </row>
    <row r="7" s="5" customFormat="1">
      <c r="A7" s="18">
        <v>1</v>
      </c>
      <c r="B7" s="18">
        <v>2</v>
      </c>
      <c r="C7" s="19">
        <v>3</v>
      </c>
      <c r="D7" s="19">
        <v>4</v>
      </c>
      <c r="E7" s="19">
        <v>5</v>
      </c>
      <c r="F7" s="19">
        <v>6</v>
      </c>
      <c r="G7" s="18">
        <v>7</v>
      </c>
      <c r="H7" s="18">
        <v>8</v>
      </c>
      <c r="I7" s="18">
        <v>9</v>
      </c>
      <c r="J7" s="18">
        <v>10</v>
      </c>
      <c r="K7" s="18">
        <v>11</v>
      </c>
      <c r="L7" s="19">
        <v>12</v>
      </c>
      <c r="M7" s="19">
        <v>13</v>
      </c>
    </row>
    <row r="8" ht="30" customHeight="1">
      <c r="A8" s="20" t="s">
        <v>17</v>
      </c>
      <c r="B8" s="21" t="s">
        <v>18</v>
      </c>
      <c r="C8" s="22" t="s">
        <v>19</v>
      </c>
      <c r="D8" s="21" t="s">
        <v>20</v>
      </c>
      <c r="E8" s="21" t="s">
        <v>21</v>
      </c>
      <c r="F8" s="23">
        <v>2</v>
      </c>
      <c r="G8" s="24">
        <v>17200</v>
      </c>
      <c r="H8" s="24">
        <v>18000</v>
      </c>
      <c r="I8" s="24">
        <v>22920</v>
      </c>
      <c r="J8" s="25">
        <f t="shared" ref="J8:J9" si="0">STDEV(G8:I8)/K8</f>
        <v>0.15988164156704718</v>
      </c>
      <c r="K8" s="26">
        <f t="shared" ref="K8:K9" si="1">ROUND(AVERAGE(G8:I8),2)</f>
        <v>19373.330000000002</v>
      </c>
      <c r="L8" s="26">
        <f t="shared" ref="L8:L9" si="2">G8</f>
        <v>17200</v>
      </c>
      <c r="M8" s="27">
        <f t="shared" ref="M8:M9" si="3">F8*L8</f>
        <v>34400</v>
      </c>
    </row>
    <row r="9" ht="39.75" customHeight="1">
      <c r="A9" s="20">
        <v>2</v>
      </c>
      <c r="B9" s="21" t="s">
        <v>18</v>
      </c>
      <c r="C9" s="28" t="s">
        <v>22</v>
      </c>
      <c r="D9" s="21" t="s">
        <v>23</v>
      </c>
      <c r="E9" s="21" t="s">
        <v>21</v>
      </c>
      <c r="F9" s="23">
        <v>1</v>
      </c>
      <c r="G9" s="24">
        <v>264000</v>
      </c>
      <c r="H9" s="24">
        <v>280000</v>
      </c>
      <c r="I9" s="24">
        <v>265333.33000000002</v>
      </c>
      <c r="J9" s="25">
        <f t="shared" si="0"/>
        <v>3.2907720046537234e-002</v>
      </c>
      <c r="K9" s="26">
        <f t="shared" si="1"/>
        <v>269777.78000000003</v>
      </c>
      <c r="L9" s="26">
        <f t="shared" si="2"/>
        <v>264000</v>
      </c>
      <c r="M9" s="27">
        <f t="shared" si="3"/>
        <v>264000</v>
      </c>
    </row>
    <row r="10" s="29" customFormat="1" ht="24" customHeight="1">
      <c r="A10" s="30" t="s">
        <v>24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3">
        <f>SUM(M8:M9)</f>
        <v>298400</v>
      </c>
    </row>
    <row r="11" ht="17.2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ht="68.25" hidden="1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ht="15.75">
      <c r="A13" s="36"/>
      <c r="H13" s="37"/>
      <c r="I13" s="37"/>
    </row>
    <row r="14" ht="19.5" customHeight="1">
      <c r="H14" s="37"/>
      <c r="I14" s="37"/>
    </row>
    <row r="15" ht="30" customHeight="1"/>
    <row r="16" ht="28.5" customHeight="1"/>
    <row r="17" ht="25.5" customHeight="1"/>
    <row r="18" ht="15" customHeight="1"/>
    <row r="21" ht="42.75" customHeight="1"/>
    <row r="22" ht="35.25" customHeight="1"/>
    <row r="24" ht="15" customHeight="1"/>
    <row r="25" ht="18.75" customHeight="1"/>
    <row r="27" ht="15" customHeight="1"/>
    <row r="29" ht="26.25" customHeight="1"/>
    <row r="30" ht="40.5" customHeight="1"/>
    <row r="31" ht="27" customHeight="1"/>
    <row r="33" ht="31.5" customHeight="1"/>
    <row r="34" ht="24.75" customHeight="1"/>
    <row r="35" ht="24" customHeight="1"/>
    <row r="36" ht="15" customHeight="1"/>
    <row r="39" ht="47.25" customHeight="1"/>
    <row r="40" ht="62.25" customHeight="1"/>
    <row r="41" ht="57" customHeight="1"/>
    <row r="42" ht="15" customHeight="1"/>
    <row r="43" ht="32.25" customHeight="1"/>
    <row r="45" ht="15" customHeight="1"/>
    <row r="46" ht="18.75" customHeight="1"/>
    <row r="48" ht="15" customHeight="1"/>
    <row r="51" ht="15" customHeight="1"/>
    <row r="54" ht="15" customHeight="1"/>
    <row r="57" ht="15" customHeight="1"/>
    <row r="60" ht="15" customHeight="1"/>
    <row r="63" ht="15" customHeight="1"/>
    <row r="69" ht="15" customHeight="1"/>
    <row r="72" ht="15" customHeight="1"/>
    <row r="75" ht="15" customHeight="1"/>
    <row r="78" ht="15" customHeight="1"/>
    <row r="81" ht="15" customHeight="1"/>
    <row r="84" ht="15" customHeight="1"/>
    <row r="87" ht="15" customHeight="1"/>
    <row r="90" ht="15" customHeight="1"/>
    <row r="93" ht="15" customHeight="1"/>
    <row r="94" ht="15.75"/>
    <row r="95" ht="15.7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40"/>
      <c r="M95" s="41"/>
    </row>
    <row r="96" ht="15" customHeight="1"/>
    <row r="99" ht="15" customHeight="1"/>
    <row r="102" ht="15" customHeight="1"/>
    <row r="104" ht="32.25" customHeight="1"/>
    <row r="105" ht="15" customHeight="1"/>
    <row r="107" ht="27.75" customHeight="1"/>
    <row r="108" ht="15" customHeight="1"/>
    <row r="111" ht="15" customHeight="1"/>
    <row r="114" ht="15" customHeight="1"/>
    <row r="117" ht="15" customHeight="1"/>
  </sheetData>
  <mergeCells count="15">
    <mergeCell ref="A1:M1"/>
    <mergeCell ref="A2:M2"/>
    <mergeCell ref="A4:A6"/>
    <mergeCell ref="B4:B6"/>
    <mergeCell ref="C4:C6"/>
    <mergeCell ref="D4:D6"/>
    <mergeCell ref="E4:E6"/>
    <mergeCell ref="F4:F6"/>
    <mergeCell ref="G4:K4"/>
    <mergeCell ref="L4:L6"/>
    <mergeCell ref="M4:M6"/>
    <mergeCell ref="G5:K5"/>
    <mergeCell ref="A10:K10"/>
    <mergeCell ref="A11:M11"/>
    <mergeCell ref="A12:M12"/>
  </mergeCells>
  <printOptions headings="0" gridLines="0"/>
  <pageMargins left="0.25" right="0.25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60960</cp:lastModifiedBy>
  <cp:revision>1</cp:revision>
  <dcterms:created xsi:type="dcterms:W3CDTF">2006-09-16T00:00:00Z</dcterms:created>
  <dcterms:modified xsi:type="dcterms:W3CDTF">2026-08-11T12:17:20Z</dcterms:modified>
  <cp:version>983040</cp:version>
</cp:coreProperties>
</file>