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I8" i="2" l="1"/>
  <c r="H8" i="2"/>
  <c r="K8" i="2" s="1"/>
  <c r="D8" i="2"/>
  <c r="J8" i="2" l="1"/>
  <c r="K9" i="2"/>
  <c r="B10" i="2" l="1"/>
</calcChain>
</file>

<file path=xl/sharedStrings.xml><?xml version="1.0" encoding="utf-8"?>
<sst xmlns="http://schemas.openxmlformats.org/spreadsheetml/2006/main" count="30" uniqueCount="30">
  <si>
    <t>Количество источников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</si>
  <si>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</si>
  <si>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</si>
  <si>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Цены поставщиков (исполнителей, подрядчиков) за единицу товара (работы, услуги), руб</t>
  </si>
  <si>
    <t>Наименование объекта закупки</t>
  </si>
  <si>
    <t>Предмет контракта</t>
  </si>
  <si>
    <t>Основные характеристики закупки</t>
  </si>
  <si>
    <t>Используемый метод определения НМЦК с обоснованием:</t>
  </si>
  <si>
    <t>Расчет НМЦК выполнен в соответствии с требованиями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методических рекомендаций по применению методов определения начальной (максимальной) цены контракта, цены контракта, заключаемого с единственным поставщиком (подрядчиком, исполнителем), утвержденных приказом Минэкономразвития РФ от 02.10.2013 № 567. Заказчиком использован метод сопоставимых рыночных цен (анализа рынка) с применением ценовой информации поставщиков.</t>
  </si>
  <si>
    <t>Итого, руб.</t>
  </si>
  <si>
    <r>
      <t>Средняя арифметическая цена за ед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>&gt;, руб</t>
    </r>
  </si>
  <si>
    <t>Среднее квадратическое отклонение</t>
  </si>
  <si>
    <t>Источник финансирования</t>
  </si>
  <si>
    <t>Способ определения подрядчика</t>
  </si>
  <si>
    <t>Дата подготовки обоснования НМЦК</t>
  </si>
  <si>
    <t>Расчет НЦМК</t>
  </si>
  <si>
    <r>
      <t xml:space="preserve">Расчет НМЦК по формуле
v —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 —</t>
    </r>
    <r>
      <rPr>
        <b/>
        <sz val="10"/>
        <color indexed="8"/>
        <rFont val="Times New Roman"/>
        <family val="1"/>
        <charset val="204"/>
      </rPr>
      <t xml:space="preserve"> количество значений, используемых в расчете;
</t>
    </r>
    <r>
      <rPr>
        <b/>
        <i/>
        <sz val="10"/>
        <color indexed="8"/>
        <rFont val="Times New Roman"/>
        <family val="1"/>
        <charset val="204"/>
      </rPr>
      <t>i —</t>
    </r>
    <r>
      <rPr>
        <b/>
        <sz val="10"/>
        <color indexed="8"/>
        <rFont val="Times New Roman"/>
        <family val="1"/>
        <charset val="204"/>
      </rPr>
      <t xml:space="preserve"> номер источника ценовой информации;
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vertAlign val="subscript"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— цена единицы</t>
    </r>
  </si>
  <si>
    <t>Коэффициент вариации цен V (%)</t>
  </si>
  <si>
    <t>В соответствии с Описанием объекта закупки (Техническим заданием)</t>
  </si>
  <si>
    <t>Организация № 1</t>
  </si>
  <si>
    <t>Организация № 2</t>
  </si>
  <si>
    <t>Организация № 3</t>
  </si>
  <si>
    <t xml:space="preserve"> Расчет и обоснование начальной (максимальной) цены  контракта </t>
  </si>
  <si>
    <t>Способ закупки: единый поставщик в соответствии с п. 4 ст.93 44-ФЗ</t>
  </si>
  <si>
    <t>Составил:</t>
  </si>
  <si>
    <t>Специалист-Эксперт ОПДиПР</t>
  </si>
  <si>
    <t>Кузнецова О.А.</t>
  </si>
  <si>
    <t xml:space="preserve">Кол-во </t>
  </si>
  <si>
    <t>Туалетная бумага Familia Trio Natural 3-слойная 12 рулонов</t>
  </si>
  <si>
    <t>Поставка хозяйственных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</si>
</sst>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1" fillId="0" borderId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2" fillId="0" borderId="10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center" wrapText="1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14" fontId="2" fillId="0" borderId="5" xfId="0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5</xdr:row>
      <xdr:rowOff>2219325</xdr:rowOff>
    </xdr:from>
    <xdr:to>
      <xdr:col>9</xdr:col>
      <xdr:colOff>981075</xdr:colOff>
      <xdr:row>5</xdr:row>
      <xdr:rowOff>2571750</xdr:rowOff>
    </xdr:to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505325"/>
          <a:ext cx="8001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2228850</xdr:rowOff>
    </xdr:from>
    <xdr:to>
      <xdr:col>8</xdr:col>
      <xdr:colOff>1066800</xdr:colOff>
      <xdr:row>5</xdr:row>
      <xdr:rowOff>2581275</xdr:rowOff>
    </xdr:to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14850"/>
          <a:ext cx="1047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5</xdr:row>
      <xdr:rowOff>2800350</xdr:rowOff>
    </xdr:from>
    <xdr:to>
      <xdr:col>10</xdr:col>
      <xdr:colOff>1333500</xdr:colOff>
      <xdr:row>5</xdr:row>
      <xdr:rowOff>3152775</xdr:rowOff>
    </xdr:to>
    <xdr:pic>
      <xdr:nvPicPr>
        <xdr:cNvPr id="2922" name="Рисунок 6" descr="Картинки по запросу &quot;НМЦК формула&quot;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086350"/>
          <a:ext cx="1276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topLeftCell="A4" zoomScale="70" zoomScaleNormal="70" zoomScaleSheetLayoutView="100" workbookViewId="0">
      <selection activeCell="N6" sqref="N6"/>
    </sheetView>
  </sheetViews>
  <sheetFormatPr defaultRowHeight="12.75" x14ac:dyDescent="0.2"/>
  <cols>
    <col min="1" max="1" width="18.140625" style="1" customWidth="1"/>
    <col min="2" max="2" width="4.7109375" style="1" bestFit="1" customWidth="1"/>
    <col min="3" max="3" width="26.5703125" style="1" customWidth="1"/>
    <col min="4" max="4" width="11.140625" style="1" bestFit="1" customWidth="1"/>
    <col min="5" max="7" width="8.28515625" style="1" bestFit="1" customWidth="1"/>
    <col min="8" max="10" width="17.7109375" style="1" customWidth="1"/>
    <col min="11" max="11" width="20.5703125" style="1" bestFit="1" customWidth="1"/>
    <col min="12" max="16384" width="9.140625" style="1"/>
  </cols>
  <sheetData>
    <row r="1" spans="1:11" ht="14.1" customHeight="1" x14ac:dyDescent="0.2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4.1" customHeight="1" x14ac:dyDescent="0.2">
      <c r="A2" s="5" t="s">
        <v>5</v>
      </c>
      <c r="B2" s="27" t="s">
        <v>29</v>
      </c>
      <c r="C2" s="28"/>
      <c r="D2" s="28"/>
      <c r="E2" s="28"/>
      <c r="F2" s="28"/>
      <c r="G2" s="28"/>
      <c r="H2" s="28"/>
      <c r="I2" s="28"/>
      <c r="J2" s="28"/>
      <c r="K2" s="29"/>
    </row>
    <row r="3" spans="1:11" ht="42" customHeight="1" x14ac:dyDescent="0.2">
      <c r="A3" s="5" t="s">
        <v>6</v>
      </c>
      <c r="B3" s="30" t="s">
        <v>18</v>
      </c>
      <c r="C3" s="31"/>
      <c r="D3" s="31"/>
      <c r="E3" s="31"/>
      <c r="F3" s="31"/>
      <c r="G3" s="31"/>
      <c r="H3" s="31"/>
      <c r="I3" s="31"/>
      <c r="J3" s="31"/>
      <c r="K3" s="32"/>
    </row>
    <row r="4" spans="1:11" ht="55.5" customHeight="1" x14ac:dyDescent="0.2">
      <c r="A4" s="5" t="s">
        <v>7</v>
      </c>
      <c r="B4" s="43" t="s">
        <v>8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56.1" customHeight="1" x14ac:dyDescent="0.2">
      <c r="A5" s="17" t="s">
        <v>15</v>
      </c>
      <c r="B5" s="33" t="s">
        <v>27</v>
      </c>
      <c r="C5" s="35" t="s">
        <v>4</v>
      </c>
      <c r="D5" s="35" t="s">
        <v>0</v>
      </c>
      <c r="E5" s="37" t="s">
        <v>3</v>
      </c>
      <c r="F5" s="38"/>
      <c r="G5" s="39"/>
      <c r="H5" s="40" t="s">
        <v>1</v>
      </c>
      <c r="I5" s="41"/>
      <c r="J5" s="42"/>
      <c r="K5" s="2" t="s">
        <v>2</v>
      </c>
    </row>
    <row r="6" spans="1:11" ht="258" customHeight="1" x14ac:dyDescent="0.2">
      <c r="A6" s="18"/>
      <c r="B6" s="34"/>
      <c r="C6" s="36"/>
      <c r="D6" s="36"/>
      <c r="E6" s="3" t="s">
        <v>19</v>
      </c>
      <c r="F6" s="3" t="s">
        <v>20</v>
      </c>
      <c r="G6" s="3" t="s">
        <v>21</v>
      </c>
      <c r="H6" s="7" t="s">
        <v>10</v>
      </c>
      <c r="I6" s="7" t="s">
        <v>11</v>
      </c>
      <c r="J6" s="4" t="s">
        <v>17</v>
      </c>
      <c r="K6" s="7" t="s">
        <v>16</v>
      </c>
    </row>
    <row r="7" spans="1:11" ht="14.1" customHeight="1" x14ac:dyDescent="0.2">
      <c r="A7" s="18"/>
      <c r="B7" s="8">
        <v>1</v>
      </c>
      <c r="C7" s="4">
        <v>2</v>
      </c>
      <c r="D7" s="9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1" ht="26.25" thickBot="1" x14ac:dyDescent="0.25">
      <c r="A8" s="18"/>
      <c r="B8" s="13">
        <v>18</v>
      </c>
      <c r="C8" s="20" t="s">
        <v>28</v>
      </c>
      <c r="D8" s="12">
        <f t="shared" ref="D8" si="0">COUNT(E8:G8)</f>
        <v>3</v>
      </c>
      <c r="E8" s="15">
        <v>349.02</v>
      </c>
      <c r="F8" s="15">
        <v>354.56</v>
      </c>
      <c r="G8" s="15">
        <v>357.33</v>
      </c>
      <c r="H8" s="14">
        <f t="shared" ref="H8" si="1">ROUNDUP(AVERAGE(E8:G8),2)</f>
        <v>353.64</v>
      </c>
      <c r="I8" s="15">
        <f t="shared" ref="I8" si="2">ROUNDUP(_xlfn.STDEV.S(E8:G8),2)</f>
        <v>4.24</v>
      </c>
      <c r="J8" s="16">
        <f t="shared" ref="J8" si="3">IF(I8/H8&gt;0.33,"ОШИБКА",ROUNDUP(I8/H8,4))</f>
        <v>1.2E-2</v>
      </c>
      <c r="K8" s="14">
        <f t="shared" ref="K8" si="4">B8*H8</f>
        <v>6365.5199999999995</v>
      </c>
    </row>
    <row r="9" spans="1:11" ht="15.75" customHeight="1" x14ac:dyDescent="0.2">
      <c r="A9" s="19"/>
      <c r="B9" s="22" t="s">
        <v>9</v>
      </c>
      <c r="C9" s="23"/>
      <c r="D9" s="24"/>
      <c r="E9" s="25"/>
      <c r="F9" s="25"/>
      <c r="G9" s="25"/>
      <c r="H9" s="25"/>
      <c r="I9" s="25"/>
      <c r="J9" s="26"/>
      <c r="K9" s="6">
        <f>SUM(K8:K8)</f>
        <v>6365.5199999999995</v>
      </c>
    </row>
    <row r="10" spans="1:11" ht="27.95" customHeight="1" x14ac:dyDescent="0.2">
      <c r="A10" s="5" t="s">
        <v>12</v>
      </c>
      <c r="B10" s="48" t="str">
        <f>"На основании предоставленной ценовой информации, НМЦК не может превышать сумму в размере "&amp;TEXT(K9,"## ###,00")&amp;" руб. Цена контракта включает в себя все расходы, связанные с оказанием услуг, в соответствии с условиями Контракта."</f>
        <v>На основании предоставленной ценовой информации, НМЦК не может превышать сумму в размере 6 365,52 руб. Цена контракта включает в себя все расходы, связанные с оказанием услуг, в соответствии с условиями Контракта.</v>
      </c>
      <c r="C10" s="49"/>
      <c r="D10" s="49"/>
      <c r="E10" s="49"/>
      <c r="F10" s="49"/>
      <c r="G10" s="49"/>
      <c r="H10" s="49"/>
      <c r="I10" s="49"/>
      <c r="J10" s="49"/>
      <c r="K10" s="50"/>
    </row>
    <row r="11" spans="1:11" ht="25.5" customHeight="1" x14ac:dyDescent="0.2">
      <c r="A11" s="5" t="s">
        <v>13</v>
      </c>
      <c r="B11" s="30" t="s">
        <v>23</v>
      </c>
      <c r="C11" s="31"/>
      <c r="D11" s="31"/>
      <c r="E11" s="31"/>
      <c r="F11" s="31"/>
      <c r="G11" s="31"/>
      <c r="H11" s="31"/>
      <c r="I11" s="31"/>
      <c r="J11" s="31"/>
      <c r="K11" s="32"/>
    </row>
    <row r="12" spans="1:11" ht="25.5" x14ac:dyDescent="0.2">
      <c r="A12" s="5" t="s">
        <v>14</v>
      </c>
      <c r="B12" s="45">
        <v>46231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4.1" customHeight="1" x14ac:dyDescent="0.2">
      <c r="A13" s="10" t="s">
        <v>24</v>
      </c>
      <c r="B13" s="51" t="s">
        <v>25</v>
      </c>
      <c r="C13" s="52"/>
      <c r="D13" s="52"/>
      <c r="E13" s="52"/>
      <c r="F13" s="52"/>
      <c r="G13" s="52"/>
      <c r="H13" s="52"/>
      <c r="I13" s="53"/>
      <c r="J13" s="11"/>
      <c r="K13" s="11" t="s">
        <v>26</v>
      </c>
    </row>
    <row r="14" spans="1:1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</row>
  </sheetData>
  <sheetProtection selectLockedCells="1" selectUnlockedCells="1"/>
  <mergeCells count="16">
    <mergeCell ref="A14:K14"/>
    <mergeCell ref="B12:K12"/>
    <mergeCell ref="B11:K11"/>
    <mergeCell ref="B10:K10"/>
    <mergeCell ref="B13:I13"/>
    <mergeCell ref="A1:K1"/>
    <mergeCell ref="B9:C9"/>
    <mergeCell ref="D9:J9"/>
    <mergeCell ref="B2:K2"/>
    <mergeCell ref="B3:K3"/>
    <mergeCell ref="B5:B6"/>
    <mergeCell ref="C5:C6"/>
    <mergeCell ref="D5:D6"/>
    <mergeCell ref="E5:G5"/>
    <mergeCell ref="H5:J5"/>
    <mergeCell ref="B4:K4"/>
  </mergeCells>
  <phoneticPr fontId="4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8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Кузнецова</cp:lastModifiedBy>
  <cp:lastPrinted>2026-06-01T10:35:01Z</cp:lastPrinted>
  <dcterms:created xsi:type="dcterms:W3CDTF">2014-02-03T17:42:58Z</dcterms:created>
  <dcterms:modified xsi:type="dcterms:W3CDTF">2026-07-28T07:25:37Z</dcterms:modified>
</cp:coreProperties>
</file>