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Расчет цены" sheetId="1" state="visible" r:id="rId1"/>
    <sheet name="Лист1" sheetId="2" state="visible" r:id="rId2"/>
  </sheets>
  <definedNames>
    <definedName name="_xlnm.Print_Area" localSheetId="0">'Расчет цены'!$A$1:$N$18</definedName>
  </definedNames>
  <calcPr/>
</workbook>
</file>

<file path=xl/sharedStrings.xml><?xml version="1.0" encoding="utf-8"?>
<sst xmlns="http://schemas.openxmlformats.org/spreadsheetml/2006/main" count="23" uniqueCount="23">
  <si>
    <t xml:space="preserve">Обоснование начальной (максимальной) цены контракта (НМЦК) на Продление прав использования ПК "Администратор-Д" (рег. № в РРПО: 275)</t>
  </si>
  <si>
    <t>№</t>
  </si>
  <si>
    <t xml:space="preserve">Объект закупки</t>
  </si>
  <si>
    <t xml:space="preserve">Ед. изм</t>
  </si>
  <si>
    <t>Кол-во</t>
  </si>
  <si>
    <t xml:space="preserve">Коммерческие предложения (руб./ед.изм.)</t>
  </si>
  <si>
    <t xml:space="preserve">Оценка однородности совокупности значений выявленных цен, используемых в расчете НМЦК</t>
  </si>
  <si>
    <t xml:space="preserve">НМЦК, определяемая методом сопоставимых рыночных цен (анализа рынка)*</t>
  </si>
  <si>
    <t xml:space="preserve">Коммерческое предложение       № 165                     от 06.11.2025</t>
  </si>
  <si>
    <t xml:space="preserve">Коммерческое предложение       № К006-011-025/А8                     от 06.11.2025</t>
  </si>
  <si>
    <t xml:space="preserve">Коммерческое предложение       № б/н                      от 06.11.2025</t>
  </si>
  <si>
    <t xml:space="preserve">Средняя арифметическая цена за единицу     &lt;ц&gt; </t>
  </si>
  <si>
    <t xml:space="preserve">Среднее квадратичное отклонение</t>
  </si>
  <si>
    <r>
      <t xml:space="preserve">коэффициент вариации цен V (%)           </t>
    </r>
    <r>
      <rPr>
        <i/>
        <sz val="13"/>
        <rFont val="Times New Roman"/>
      </rPr>
      <t xml:space="preserve">         (не должен превышать 33%)</t>
    </r>
  </si>
  <si>
    <t xml:space="preserve"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</si>
  <si>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Цена за единицу изм. (руб.)</t>
  </si>
  <si>
    <t xml:space="preserve">Цена за единицу изм. с округлением  до сотых долей после запятой (руб.)</t>
  </si>
  <si>
    <t xml:space="preserve">НМЦК с учетом округления цены за единицу (руб.)</t>
  </si>
  <si>
    <t xml:space="preserve">Продление прав использования ПК "Администратор-Д"         (рег. № в РРПО: 275)</t>
  </si>
  <si>
    <t>шт</t>
  </si>
  <si>
    <t xml:space="preserve">ИТОГО </t>
  </si>
  <si>
    <t xml:space="preserve">В результате произведенного расчета НМЦК составляет: 23 000,00 рублей (Двадцать три тысячи рублей 00 копеек). </t>
  </si>
  <si>
    <t xml:space="preserve">* При определении НМЦК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</si>
</sst>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6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00"/>
    <numFmt numFmtId="165" formatCode="0.0000"/>
  </numFmts>
  <fonts count="27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1.000000"/>
      <name val="Calibri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4.000000"/>
      <name val="Times New Roman"/>
    </font>
    <font>
      <b/>
      <sz val="13.000000"/>
      <name val="Times New Roman"/>
    </font>
    <font>
      <b/>
      <sz val="12.000000"/>
      <name val="Times New Roman"/>
    </font>
    <font>
      <sz val="12.000000"/>
      <name val="Times New Roman"/>
    </font>
    <font>
      <sz val="13.000000"/>
      <name val="Calibri"/>
    </font>
    <font>
      <sz val="13.000000"/>
      <name val="Times New Roman"/>
    </font>
    <font>
      <b/>
      <sz val="11.500000"/>
      <name val="Times New Roman"/>
    </font>
    <font>
      <sz val="11.500000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5" fillId="0" borderId="9" numFmtId="0" applyNumberFormat="1" applyFont="1" applyFill="1" applyBorder="1"/>
    <xf fontId="16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7" fillId="31" borderId="0" numFmtId="0" applyNumberFormat="1" applyFont="1" applyFill="1" applyBorder="1"/>
  </cellStyleXfs>
  <cellXfs count="44">
    <xf fontId="0" fillId="0" borderId="0" numFmtId="0" xfId="0"/>
    <xf fontId="18" fillId="0" borderId="0" numFmtId="0" xfId="0" applyFont="1"/>
    <xf fontId="19" fillId="32" borderId="0" numFmtId="0" xfId="0" applyFont="1" applyFill="1" applyAlignment="1">
      <alignment horizontal="right" vertical="center" wrapText="1"/>
    </xf>
    <xf fontId="0" fillId="0" borderId="0" numFmtId="0" xfId="0"/>
    <xf fontId="20" fillId="0" borderId="0" numFmtId="0" xfId="0" applyFont="1" applyAlignment="1">
      <alignment horizontal="center" vertical="center" wrapText="1"/>
    </xf>
    <xf fontId="21" fillId="0" borderId="0" numFmtId="0" xfId="0" applyFont="1" applyAlignment="1">
      <alignment horizontal="center" vertical="center" wrapText="1"/>
    </xf>
    <xf fontId="22" fillId="0" borderId="0" numFmtId="0" xfId="0" applyFont="1" applyAlignment="1">
      <alignment horizontal="left" vertical="center" wrapText="1"/>
    </xf>
    <xf fontId="22" fillId="0" borderId="10" numFmtId="0" xfId="0" applyFont="1" applyBorder="1" applyAlignment="1">
      <alignment horizontal="left" vertical="center" wrapText="1"/>
    </xf>
    <xf fontId="21" fillId="0" borderId="11" numFmtId="0" xfId="0" applyFont="1" applyBorder="1" applyAlignment="1">
      <alignment horizontal="center" vertical="center" wrapText="1"/>
    </xf>
    <xf fontId="21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3" fillId="0" borderId="14" numFmtId="0" xfId="0" applyFont="1" applyBorder="1"/>
    <xf fontId="23" fillId="0" borderId="15" numFmtId="0" xfId="0" applyFont="1" applyBorder="1"/>
    <xf fontId="20" fillId="0" borderId="12" numFmtId="2" xfId="0" applyNumberFormat="1" applyFont="1" applyBorder="1" applyAlignment="1">
      <alignment horizontal="center" vertical="top" wrapText="1"/>
    </xf>
    <xf fontId="20" fillId="0" borderId="12" numFmtId="0" xfId="0" applyFont="1" applyBorder="1" applyAlignment="1">
      <alignment horizontal="center" vertical="top" wrapText="1"/>
    </xf>
    <xf fontId="21" fillId="0" borderId="16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top" wrapText="1"/>
    </xf>
    <xf fontId="24" fillId="0" borderId="12" numFmtId="0" xfId="0" applyFont="1" applyBorder="1" applyAlignment="1">
      <alignment horizontal="center" vertical="top" wrapText="1"/>
    </xf>
    <xf fontId="24" fillId="0" borderId="0" numFmtId="0" xfId="0" applyFont="1" applyAlignment="1">
      <alignment horizontal="center" vertical="center" wrapText="1"/>
    </xf>
    <xf fontId="24" fillId="0" borderId="12" numFmtId="0" xfId="0" applyFont="1" applyBorder="1" applyAlignment="1">
      <alignment horizontal="center" vertical="center" wrapText="1"/>
    </xf>
    <xf fontId="24" fillId="0" borderId="12" numFmtId="4" xfId="0" applyNumberFormat="1" applyFont="1" applyBorder="1" applyAlignment="1">
      <alignment horizontal="center" vertical="center" wrapText="1"/>
    </xf>
    <xf fontId="24" fillId="0" borderId="12" numFmtId="164" xfId="0" applyNumberFormat="1" applyFont="1" applyBorder="1" applyAlignment="1">
      <alignment horizontal="center" vertical="center" wrapText="1"/>
    </xf>
    <xf fontId="24" fillId="0" borderId="12" numFmtId="0" xfId="0" applyFont="1" applyBorder="1" applyAlignment="1">
      <alignment horizontal="center" vertical="center"/>
    </xf>
    <xf fontId="20" fillId="0" borderId="12" numFmtId="2" xfId="0" applyNumberFormat="1" applyFont="1" applyBorder="1" applyAlignment="1">
      <alignment horizontal="center" vertical="center" wrapText="1"/>
    </xf>
    <xf fontId="20" fillId="0" borderId="12" numFmtId="165" xfId="0" applyNumberFormat="1" applyFont="1" applyBorder="1" applyAlignment="1">
      <alignment horizontal="center" vertical="center" wrapText="1"/>
    </xf>
    <xf fontId="18" fillId="0" borderId="0" numFmtId="4" xfId="0" applyNumberFormat="1" applyFont="1"/>
    <xf fontId="18" fillId="0" borderId="0" numFmtId="0" xfId="0" applyFont="1" applyAlignment="1">
      <alignment horizontal="center" vertical="top"/>
    </xf>
    <xf fontId="21" fillId="0" borderId="13" numFmtId="2" xfId="0" applyNumberFormat="1" applyFont="1" applyBorder="1" applyAlignment="1">
      <alignment horizontal="right" vertical="center" wrapText="1"/>
    </xf>
    <xf fontId="20" fillId="0" borderId="14" numFmtId="2" xfId="0" applyNumberFormat="1" applyFont="1" applyBorder="1" applyAlignment="1">
      <alignment horizontal="right" vertical="center" wrapText="1"/>
    </xf>
    <xf fontId="20" fillId="0" borderId="15" numFmtId="2" xfId="0" applyNumberFormat="1" applyFont="1" applyBorder="1" applyAlignment="1">
      <alignment horizontal="right" vertical="center" wrapText="1"/>
    </xf>
    <xf fontId="20" fillId="0" borderId="12" numFmtId="4" xfId="0" applyNumberFormat="1" applyFont="1" applyBorder="1" applyAlignment="1">
      <alignment horizontal="center" vertical="center" wrapText="1"/>
    </xf>
    <xf fontId="18" fillId="0" borderId="0" numFmtId="0" xfId="0" applyFont="1" applyAlignment="1">
      <alignment vertical="center"/>
    </xf>
    <xf fontId="20" fillId="0" borderId="0" numFmtId="0" xfId="0" applyFont="1" applyAlignment="1">
      <alignment horizontal="left" vertical="center" wrapText="1"/>
    </xf>
    <xf fontId="21" fillId="0" borderId="0" numFmtId="0" xfId="0" applyFont="1" applyAlignment="1">
      <alignment horizontal="left" vertical="center" wrapText="1"/>
    </xf>
    <xf fontId="18" fillId="0" borderId="0" numFmtId="0" xfId="0" applyFont="1" applyAlignment="1">
      <alignment horizontal="left" wrapText="1"/>
    </xf>
    <xf fontId="25" fillId="0" borderId="0" numFmtId="0" xfId="0" applyFont="1"/>
    <xf fontId="26" fillId="0" borderId="0" numFmtId="0" xfId="0" applyFont="1"/>
    <xf fontId="26" fillId="0" borderId="0" numFmtId="0" xfId="0" applyFont="1" applyAlignment="1">
      <alignment horizontal="left"/>
    </xf>
    <xf fontId="26" fillId="0" borderId="0" numFmtId="0" xfId="0" applyFont="1" applyAlignment="1">
      <alignment horizontal="left" wrapText="1"/>
    </xf>
    <xf fontId="26" fillId="0" borderId="0" numFmtId="0" xfId="0" applyFont="1" applyAlignment="1">
      <alignment wrapText="1"/>
    </xf>
    <xf fontId="26" fillId="0" borderId="0" numFmtId="0" xfId="0" applyFont="1" applyAlignment="1" applyProtection="1">
      <alignment vertical="center"/>
      <protection locked="0"/>
    </xf>
    <xf fontId="24" fillId="0" borderId="0" numFmtId="0" xfId="0" applyFont="1"/>
  </cellXfs>
  <cellStyles count="47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Плохой" xfId="38" builtinId="27"/>
    <cellStyle name="Пояснение" xfId="39" builtinId="53"/>
    <cellStyle name="Примечание" xfId="40" builtinId="10"/>
    <cellStyle name="Процентный" xfId="41" builtinId="5"/>
    <cellStyle name="Связанная ячейка" xfId="42" builtinId="24"/>
    <cellStyle name="Текст предупреждения" xfId="43" builtinId="11"/>
    <cellStyle name="Финансовый" xfId="44" builtinId="3"/>
    <cellStyle name="Финансовый [0]" xfId="45" builtinId="6"/>
    <cellStyle name="Хороший" xfId="46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73948</xdr:colOff>
      <xdr:row>5</xdr:row>
      <xdr:rowOff>1509563</xdr:rowOff>
    </xdr:from>
    <xdr:to>
      <xdr:col>9</xdr:col>
      <xdr:colOff>982042</xdr:colOff>
      <xdr:row>5</xdr:row>
      <xdr:rowOff>1858714</xdr:rowOff>
    </xdr:to>
    <xdr:pic>
      <xdr:nvPicPr>
        <xdr:cNvPr id="1273" name="Picture 1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18557</xdr:colOff>
      <xdr:row>5</xdr:row>
      <xdr:rowOff>934491</xdr:rowOff>
    </xdr:from>
    <xdr:to>
      <xdr:col>8</xdr:col>
      <xdr:colOff>991334</xdr:colOff>
      <xdr:row>5</xdr:row>
      <xdr:rowOff>1365795</xdr:rowOff>
    </xdr:to>
    <xdr:pic>
      <xdr:nvPicPr>
        <xdr:cNvPr id="1274" name="Picture 2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112252</xdr:colOff>
      <xdr:row>5</xdr:row>
      <xdr:rowOff>2397620</xdr:rowOff>
    </xdr:from>
    <xdr:to>
      <xdr:col>10</xdr:col>
      <xdr:colOff>1661925</xdr:colOff>
      <xdr:row>5</xdr:row>
      <xdr:rowOff>2798116</xdr:rowOff>
    </xdr:to>
    <xdr:pic>
      <xdr:nvPicPr>
        <xdr:cNvPr id="1275" name="Picture 5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11399377" y="4978895"/>
          <a:ext cx="1549672" cy="400495"/>
        </a:xfrm>
        <a:prstGeom prst="rect">
          <a:avLst/>
        </a:prstGeom>
        <a:noFill/>
      </xdr:spPr>
    </xdr:pic>
    <xdr:clientData/>
  </xdr:twoCellAnchor>
  <xdr:twoCellAnchor editAs="twoCell">
    <xdr:from>
      <xdr:col>10</xdr:col>
      <xdr:colOff>208359</xdr:colOff>
      <xdr:row>5</xdr:row>
      <xdr:rowOff>1981944</xdr:rowOff>
    </xdr:from>
    <xdr:to>
      <xdr:col>10</xdr:col>
      <xdr:colOff>353233</xdr:colOff>
      <xdr:row>5</xdr:row>
      <xdr:rowOff>2207865</xdr:rowOff>
    </xdr:to>
    <xdr:pic>
      <xdr:nvPicPr>
        <xdr:cNvPr id="1276" name="Picture 6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70" workbookViewId="0">
      <selection activeCell="N15" activeCellId="0" sqref="N15"/>
    </sheetView>
  </sheetViews>
  <sheetFormatPr baseColWidth="8" defaultRowHeight="12.75" customHeight="1"/>
  <cols>
    <col customWidth="1" min="1" max="1" style="1" width="3.5703100000000001"/>
    <col customWidth="1" min="2" max="2" style="1" width="34.140599999999999"/>
    <col customWidth="1" min="3" max="3" style="1" width="9.7109400000000008"/>
    <col customWidth="1" min="4" max="4" style="1" width="13"/>
    <col customWidth="1" min="5" max="5" style="1" width="20.710899999999999"/>
    <col customWidth="1" min="6" max="6" style="1" width="20.5703"/>
    <col customWidth="1" min="7" max="7" style="1" width="21"/>
    <col customWidth="1" min="8" max="8" style="1" width="15.5703"/>
    <col customWidth="1" min="9" max="9" style="1" width="15.425800000000001"/>
    <col customWidth="1" min="10" max="10" style="1" width="15.5703"/>
    <col customWidth="1" min="11" max="11" style="1" width="26.2852"/>
    <col customWidth="1" min="12" max="12" style="1" width="16.425799999999999"/>
    <col customWidth="1" min="13" max="13" style="1" width="15.425800000000001"/>
    <col customWidth="1" min="14" max="14" style="1" width="18.855499999999999"/>
    <col bestFit="1" customWidth="1" min="15" max="17" style="1" width="10.2852"/>
    <col customWidth="1" min="18" max="257" style="1" width="9.1406200000000002"/>
  </cols>
  <sheetData>
    <row r="1" s="1" customFormat="1" ht="36.75" customHeight="1">
      <c r="K1" s="2"/>
      <c r="L1" s="3"/>
      <c r="M1" s="3"/>
      <c r="N1" s="3"/>
    </row>
    <row r="2" ht="48" customHeigh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.5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.5" customHeight="1">
      <c r="A4" s="5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48.75" customHeight="1">
      <c r="A5" s="8" t="s">
        <v>1</v>
      </c>
      <c r="B5" s="9" t="s">
        <v>2</v>
      </c>
      <c r="C5" s="10" t="s">
        <v>3</v>
      </c>
      <c r="D5" s="10" t="s">
        <v>4</v>
      </c>
      <c r="E5" s="11" t="s">
        <v>5</v>
      </c>
      <c r="F5" s="12"/>
      <c r="G5" s="13"/>
      <c r="H5" s="14" t="s">
        <v>6</v>
      </c>
      <c r="I5" s="14"/>
      <c r="J5" s="14"/>
      <c r="K5" s="15" t="s">
        <v>7</v>
      </c>
      <c r="L5" s="15"/>
      <c r="M5" s="15"/>
      <c r="N5" s="15"/>
    </row>
    <row r="6" ht="228" customHeight="1">
      <c r="A6" s="16"/>
      <c r="B6" s="9"/>
      <c r="C6" s="17"/>
      <c r="D6" s="17"/>
      <c r="E6" s="18" t="s">
        <v>8</v>
      </c>
      <c r="F6" s="18" t="s">
        <v>9</v>
      </c>
      <c r="G6" s="18" t="s">
        <v>10</v>
      </c>
      <c r="H6" s="15" t="s">
        <v>11</v>
      </c>
      <c r="I6" s="15" t="s">
        <v>12</v>
      </c>
      <c r="J6" s="15" t="s">
        <v>13</v>
      </c>
      <c r="K6" s="19" t="s">
        <v>14</v>
      </c>
      <c r="L6" s="15" t="s">
        <v>15</v>
      </c>
      <c r="M6" s="15" t="s">
        <v>16</v>
      </c>
      <c r="N6" s="15" t="s">
        <v>17</v>
      </c>
    </row>
    <row r="7" ht="80.25" customHeight="1">
      <c r="A7" s="9">
        <v>1</v>
      </c>
      <c r="B7" s="20" t="s">
        <v>18</v>
      </c>
      <c r="C7" s="21" t="s">
        <v>19</v>
      </c>
      <c r="D7" s="21">
        <v>1</v>
      </c>
      <c r="E7" s="22">
        <v>23000</v>
      </c>
      <c r="F7" s="22">
        <v>23000</v>
      </c>
      <c r="G7" s="22">
        <v>23000</v>
      </c>
      <c r="H7" s="23">
        <f>AVERAGE(E7:G7)</f>
        <v>23000</v>
      </c>
      <c r="I7" s="24">
        <f>SQRT(((SUM((POWER(E7-H7,2)),(POWER(F7-H7,2)),(POWER(G7-H7,2)))/(COLUMNS(E7:G7)-1))))</f>
        <v>0</v>
      </c>
      <c r="J7" s="24">
        <f>I7/H7*100</f>
        <v>0</v>
      </c>
      <c r="K7" s="25">
        <f>((D7/3)*(SUM(E7:G7)))</f>
        <v>23000</v>
      </c>
      <c r="L7" s="26">
        <f>K7/D7</f>
        <v>23000</v>
      </c>
      <c r="M7" s="25">
        <f>ROUND(L7,2)</f>
        <v>23000</v>
      </c>
      <c r="N7" s="25">
        <f>M7*D7</f>
        <v>23000</v>
      </c>
      <c r="O7" s="27"/>
      <c r="P7" s="27"/>
      <c r="Q7" s="27"/>
    </row>
    <row r="8" s="28" customFormat="1" ht="30.75" customHeight="1">
      <c r="A8" s="29" t="s">
        <v>20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  <c r="N8" s="32">
        <f>SUM(N7)</f>
        <v>23000</v>
      </c>
    </row>
    <row r="9" s="33" customFormat="1" ht="48" customHeight="1">
      <c r="A9" s="34" t="s">
        <v>21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="33" customFormat="1" ht="7.5" hidden="1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ht="36" customHeight="1">
      <c r="A11" s="36" t="s">
        <v>22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ht="9.75" customHeight="1">
      <c r="A12" s="37"/>
      <c r="B12" s="38"/>
      <c r="C12" s="38"/>
      <c r="D12" s="38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ht="8.25" customHeight="1">
      <c r="A13" s="40"/>
      <c r="B13" s="40"/>
      <c r="C13" s="40"/>
      <c r="D13" s="40"/>
      <c r="E13" s="41"/>
      <c r="F13" s="38"/>
      <c r="G13" s="38"/>
      <c r="H13" s="38"/>
      <c r="I13" s="38"/>
      <c r="J13" s="38"/>
      <c r="K13" s="38"/>
      <c r="L13" s="38"/>
      <c r="M13" s="38"/>
      <c r="N13" s="38"/>
    </row>
    <row r="14" ht="23.25" customHeight="1">
      <c r="J14" s="42"/>
      <c r="K14" s="42"/>
      <c r="L14" s="42"/>
      <c r="M14" s="42"/>
      <c r="N14" s="42"/>
    </row>
    <row r="15" ht="24" customHeight="1">
      <c r="J15" s="42"/>
      <c r="K15" s="42"/>
      <c r="L15" s="42"/>
      <c r="M15" s="42"/>
      <c r="N15" s="42"/>
    </row>
    <row r="16" ht="18" customHeight="1">
      <c r="J16" s="38"/>
      <c r="K16" s="38"/>
      <c r="L16" s="38"/>
      <c r="M16" s="38"/>
      <c r="N16" s="38"/>
    </row>
    <row r="17" ht="31.5" customHeight="1">
      <c r="J17" s="38"/>
      <c r="K17" s="38"/>
      <c r="L17" s="38"/>
      <c r="M17" s="38"/>
      <c r="N17" s="38"/>
    </row>
    <row r="18" ht="15.75"/>
    <row r="19" ht="15.75"/>
    <row r="20" ht="12.75" customHeight="1">
      <c r="A20" s="43"/>
      <c r="B20" s="43"/>
      <c r="C20" s="43"/>
      <c r="D20" s="43"/>
      <c r="E20" s="43"/>
      <c r="F20" s="43"/>
      <c r="G20" s="43"/>
      <c r="H20" s="43"/>
      <c r="I20" s="43"/>
    </row>
    <row r="21" ht="12.75" customHeight="1">
      <c r="A21" s="43"/>
      <c r="B21" s="43"/>
      <c r="C21" s="43"/>
      <c r="D21" s="43"/>
      <c r="E21" s="43"/>
      <c r="F21" s="43"/>
      <c r="G21" s="43"/>
      <c r="H21" s="43"/>
      <c r="I21" s="43"/>
    </row>
  </sheetData>
  <mergeCells count="16">
    <mergeCell ref="K1:N1"/>
    <mergeCell ref="A2:N2"/>
    <mergeCell ref="B3:N3"/>
    <mergeCell ref="B4:N4"/>
    <mergeCell ref="A5:A6"/>
    <mergeCell ref="B5:B6"/>
    <mergeCell ref="C5:C6"/>
    <mergeCell ref="D5:D6"/>
    <mergeCell ref="E5:G5"/>
    <mergeCell ref="H5:J5"/>
    <mergeCell ref="K5:N5"/>
    <mergeCell ref="A8:M8"/>
    <mergeCell ref="A9:N9"/>
    <mergeCell ref="A10:N10"/>
    <mergeCell ref="A11:N11"/>
    <mergeCell ref="A13:D13"/>
  </mergeCells>
  <printOptions headings="0" gridLines="0"/>
  <pageMargins left="0.35433099999999995" right="0.19684999999999997" top="0" bottom="0" header="0.31496099999999999" footer="0.31496099999999999"/>
  <pageSetup paperSize="9" scale="57" firstPageNumber="1" fitToWidth="2" fitToHeight="2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:N19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расчетчик НМЦК</dc:title>
  <dc:creator>KSV</dc:creator>
  <cp:revision>6</cp:revision>
  <dcterms:created xsi:type="dcterms:W3CDTF">2014-01-15T18:15:00Z</dcterms:created>
  <dcterms:modified xsi:type="dcterms:W3CDTF">2026-06-25T05:18:03Z</dcterms:modified>
  <cp:version>983040</cp:version>
</cp:coreProperties>
</file>