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marudov\Desktop\ЕАТ Марки, конверты\"/>
    </mc:Choice>
  </mc:AlternateContent>
  <xr:revisionPtr revIDLastSave="0" documentId="8_{7D7DCB3D-9315-49C8-BDE5-6A852B403DFE}" xr6:coauthVersionLast="47" xr6:coauthVersionMax="47" xr10:uidLastSave="{00000000-0000-0000-0000-000000000000}"/>
  <bookViews>
    <workbookView xWindow="5190" yWindow="1455" windowWidth="20355" windowHeight="13560" xr2:uid="{00000000-000D-0000-FFFF-FFFF00000000}"/>
  </bookViews>
  <sheets>
    <sheet name="Лист1" sheetId="1" r:id="rId1"/>
  </sheets>
  <definedNames>
    <definedName name="_GoBack" localSheetId="0">Лист1!#REF!</definedName>
    <definedName name="_xlnm._FilterDatabase" localSheetId="0" hidden="1">Лист1!$A$1:$K$10</definedName>
  </definedNames>
  <calcPr calcId="191029"/>
</workbook>
</file>

<file path=xl/calcChain.xml><?xml version="1.0" encoding="utf-8"?>
<calcChain xmlns="http://schemas.openxmlformats.org/spreadsheetml/2006/main">
  <c r="R10" i="1" l="1"/>
  <c r="I9" i="1"/>
  <c r="O9" i="1" s="1"/>
  <c r="P9" i="1" l="1"/>
  <c r="Q9" i="1" l="1"/>
  <c r="J4" i="1"/>
  <c r="J5" i="1"/>
  <c r="K5" i="1" s="1"/>
  <c r="J6" i="1"/>
  <c r="J7" i="1"/>
  <c r="J8" i="1"/>
  <c r="I4" i="1"/>
  <c r="I5" i="1"/>
  <c r="I6" i="1"/>
  <c r="I7" i="1"/>
  <c r="I8" i="1"/>
  <c r="K6" i="1" l="1"/>
  <c r="K8" i="1"/>
  <c r="K4" i="1"/>
  <c r="K7" i="1"/>
  <c r="P7" i="1"/>
  <c r="O7" i="1"/>
  <c r="P6" i="1"/>
  <c r="O6" i="1"/>
  <c r="P8" i="1"/>
  <c r="O8" i="1"/>
  <c r="P5" i="1"/>
  <c r="O5" i="1"/>
  <c r="P4" i="1"/>
  <c r="P10" i="1" s="1"/>
  <c r="Q4" i="1"/>
  <c r="O4" i="1"/>
  <c r="Q8" i="1"/>
  <c r="Q7" i="1"/>
  <c r="Q6" i="1"/>
  <c r="Q5" i="1"/>
  <c r="I10" i="1"/>
  <c r="J9" i="1"/>
  <c r="O10" i="1" l="1"/>
  <c r="Q10" i="1"/>
  <c r="K9" i="1"/>
</calcChain>
</file>

<file path=xl/sharedStrings.xml><?xml version="1.0" encoding="utf-8"?>
<sst xmlns="http://schemas.openxmlformats.org/spreadsheetml/2006/main" count="47" uniqueCount="27">
  <si>
    <t>№ п/п</t>
  </si>
  <si>
    <t xml:space="preserve">Наименование </t>
  </si>
  <si>
    <t>х</t>
  </si>
  <si>
    <t xml:space="preserve">Средняя цена за единицу </t>
  </si>
  <si>
    <t>Ед. изм.</t>
  </si>
  <si>
    <t>Коэффициент вариации</t>
  </si>
  <si>
    <t>Ср.кв. отклонение</t>
  </si>
  <si>
    <t>Коммерческое предложение 1</t>
  </si>
  <si>
    <t>Коммерческое предложение 2</t>
  </si>
  <si>
    <t>Коммерческое предложение 3</t>
  </si>
  <si>
    <t>Марка почтовая</t>
  </si>
  <si>
    <t>Конверт почтовый бумажный</t>
  </si>
  <si>
    <t>количество</t>
  </si>
  <si>
    <t>шт.</t>
  </si>
  <si>
    <t>начальная сумма цен единиц товара, услуги (работы) составляет:</t>
  </si>
  <si>
    <t>Плановая потребность 2026</t>
  </si>
  <si>
    <t>Плановая потребность 2027</t>
  </si>
  <si>
    <t>Плановая потребность 2028</t>
  </si>
  <si>
    <t>Плановая стоимость 2026</t>
  </si>
  <si>
    <t>Плановая стоимость 2027</t>
  </si>
  <si>
    <t>Плановая стоимость 2028</t>
  </si>
  <si>
    <t>ОКПД2</t>
  </si>
  <si>
    <t>58.19.14.110</t>
  </si>
  <si>
    <t>17.23.12.110</t>
  </si>
  <si>
    <t>Максимальное значение цены контракта</t>
  </si>
  <si>
    <t>НМЦЕ 
Обоснование начальных цен единиц товара, услуги (работы), начальной суммы цен, максимального значения цены контракта</t>
  </si>
  <si>
    <t>Невозможно определить точное количество почтовых отправление. В расчет взят минимально возможный объем почтовых отправлений. По факту объем почтовых отправлений может значительно возрасти.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</si>
</sst>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164" fontId="5" fillId="2" borderId="1" xfId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wrapText="1"/>
    </xf>
    <xf numFmtId="164" fontId="2" fillId="0" borderId="4" xfId="1" applyFont="1" applyBorder="1" applyAlignment="1">
      <alignment horizontal="left" vertical="center" wrapText="1"/>
    </xf>
    <xf numFmtId="1" fontId="5" fillId="2" borderId="1" xfId="2" applyNumberFormat="1" applyFont="1" applyFill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/>
    </xf>
    <xf numFmtId="164" fontId="2" fillId="0" borderId="3" xfId="1" applyFont="1" applyBorder="1" applyAlignment="1">
      <alignment horizontal="left" vertical="center" wrapText="1"/>
    </xf>
    <xf numFmtId="164" fontId="2" fillId="0" borderId="4" xfId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8"/>
  <sheetViews>
    <sheetView tabSelected="1" zoomScale="90" zoomScaleNormal="90" workbookViewId="0">
      <selection activeCell="D4" sqref="D4"/>
    </sheetView>
  </sheetViews>
  <sheetFormatPr defaultColWidth="41.28515625" defaultRowHeight="15" x14ac:dyDescent="0.25"/>
  <cols>
    <col min="1" max="1" width="4" style="1" customWidth="1"/>
    <col min="2" max="2" width="54.5703125" style="2" customWidth="1"/>
    <col min="3" max="3" width="19" style="2" customWidth="1"/>
    <col min="4" max="5" width="11.140625" style="4" customWidth="1"/>
    <col min="6" max="6" width="17.28515625" style="1" customWidth="1"/>
    <col min="7" max="7" width="17.140625" style="1" customWidth="1"/>
    <col min="8" max="8" width="16.5703125" style="1" customWidth="1"/>
    <col min="9" max="9" width="15.85546875" style="1" customWidth="1"/>
    <col min="10" max="13" width="15.85546875" style="3" customWidth="1"/>
    <col min="14" max="14" width="15.5703125" style="1" customWidth="1"/>
    <col min="15" max="16" width="17.28515625" style="1" customWidth="1"/>
    <col min="17" max="17" width="14.5703125" style="1" customWidth="1"/>
    <col min="18" max="18" width="18.7109375" style="1" customWidth="1"/>
    <col min="19" max="16384" width="41.28515625" style="1"/>
  </cols>
  <sheetData>
    <row r="1" spans="1:18" ht="15" customHeight="1" x14ac:dyDescent="0.25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45.7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8" ht="45" x14ac:dyDescent="0.25">
      <c r="A3" s="7" t="s">
        <v>0</v>
      </c>
      <c r="B3" s="11" t="s">
        <v>1</v>
      </c>
      <c r="C3" s="9" t="s">
        <v>21</v>
      </c>
      <c r="D3" s="9" t="s">
        <v>4</v>
      </c>
      <c r="E3" s="9" t="s">
        <v>12</v>
      </c>
      <c r="F3" s="10" t="s">
        <v>7</v>
      </c>
      <c r="G3" s="10" t="s">
        <v>8</v>
      </c>
      <c r="H3" s="10" t="s">
        <v>9</v>
      </c>
      <c r="I3" s="13" t="s">
        <v>3</v>
      </c>
      <c r="J3" s="13" t="s">
        <v>6</v>
      </c>
      <c r="K3" s="13" t="s">
        <v>5</v>
      </c>
      <c r="L3" s="14" t="s">
        <v>15</v>
      </c>
      <c r="M3" s="14" t="s">
        <v>16</v>
      </c>
      <c r="N3" s="14" t="s">
        <v>17</v>
      </c>
      <c r="O3" s="14" t="s">
        <v>18</v>
      </c>
      <c r="P3" s="14" t="s">
        <v>19</v>
      </c>
      <c r="Q3" s="14" t="s">
        <v>20</v>
      </c>
      <c r="R3" s="29" t="s">
        <v>24</v>
      </c>
    </row>
    <row r="4" spans="1:18" x14ac:dyDescent="0.25">
      <c r="A4" s="10">
        <v>1</v>
      </c>
      <c r="B4" s="11" t="s">
        <v>10</v>
      </c>
      <c r="C4" s="11" t="s">
        <v>22</v>
      </c>
      <c r="D4" s="9" t="s">
        <v>13</v>
      </c>
      <c r="E4" s="9">
        <v>1</v>
      </c>
      <c r="F4" s="15">
        <v>10</v>
      </c>
      <c r="G4" s="15">
        <v>12</v>
      </c>
      <c r="H4" s="15">
        <v>10</v>
      </c>
      <c r="I4" s="18">
        <f t="shared" ref="I4:I8" si="0">ROUND((F4+G4+H4)/3,2)</f>
        <v>10.67</v>
      </c>
      <c r="J4" s="5">
        <f t="shared" ref="J4:J8" si="1">STDEV(F4:H4)</f>
        <v>1.1547005383792517</v>
      </c>
      <c r="K4" s="6">
        <f t="shared" ref="K4:K8" si="2">J4/I4</f>
        <v>0.10821935692401609</v>
      </c>
      <c r="L4" s="23">
        <v>165</v>
      </c>
      <c r="M4" s="23">
        <v>165</v>
      </c>
      <c r="N4" s="23">
        <v>165</v>
      </c>
      <c r="O4" s="19">
        <f>I4*L4</f>
        <v>1760.55</v>
      </c>
      <c r="P4" s="19">
        <f>I4*M4</f>
        <v>1760.55</v>
      </c>
      <c r="Q4" s="19">
        <f>N4*I4</f>
        <v>1760.55</v>
      </c>
      <c r="R4" s="29"/>
    </row>
    <row r="5" spans="1:18" x14ac:dyDescent="0.25">
      <c r="A5" s="10">
        <v>2</v>
      </c>
      <c r="B5" s="11" t="s">
        <v>10</v>
      </c>
      <c r="C5" s="11" t="s">
        <v>22</v>
      </c>
      <c r="D5" s="9" t="s">
        <v>13</v>
      </c>
      <c r="E5" s="9">
        <v>1</v>
      </c>
      <c r="F5" s="15">
        <v>5</v>
      </c>
      <c r="G5" s="15">
        <v>6</v>
      </c>
      <c r="H5" s="15">
        <v>5</v>
      </c>
      <c r="I5" s="18">
        <f t="shared" si="0"/>
        <v>5.33</v>
      </c>
      <c r="J5" s="5">
        <f t="shared" si="1"/>
        <v>0.57735026918962584</v>
      </c>
      <c r="K5" s="6">
        <f t="shared" si="2"/>
        <v>0.1083208760205677</v>
      </c>
      <c r="L5" s="23">
        <v>16</v>
      </c>
      <c r="M5" s="23">
        <v>16</v>
      </c>
      <c r="N5" s="23">
        <v>16</v>
      </c>
      <c r="O5" s="19">
        <f t="shared" ref="O5:O8" si="3">I5*L5</f>
        <v>85.28</v>
      </c>
      <c r="P5" s="19">
        <f t="shared" ref="P5:P9" si="4">I5*M5</f>
        <v>85.28</v>
      </c>
      <c r="Q5" s="19">
        <f t="shared" ref="Q5:Q9" si="5">N5*I5</f>
        <v>85.28</v>
      </c>
      <c r="R5" s="29"/>
    </row>
    <row r="6" spans="1:18" x14ac:dyDescent="0.25">
      <c r="A6" s="10">
        <v>3</v>
      </c>
      <c r="B6" s="11" t="s">
        <v>10</v>
      </c>
      <c r="C6" s="11" t="s">
        <v>22</v>
      </c>
      <c r="D6" s="9" t="s">
        <v>13</v>
      </c>
      <c r="E6" s="9">
        <v>1</v>
      </c>
      <c r="F6" s="15">
        <v>4</v>
      </c>
      <c r="G6" s="15">
        <v>4.8</v>
      </c>
      <c r="H6" s="15">
        <v>4</v>
      </c>
      <c r="I6" s="18">
        <f t="shared" si="0"/>
        <v>4.2699999999999996</v>
      </c>
      <c r="J6" s="5">
        <f t="shared" si="1"/>
        <v>0.46188021535170048</v>
      </c>
      <c r="K6" s="6">
        <f t="shared" si="2"/>
        <v>0.10816866870063244</v>
      </c>
      <c r="L6" s="23">
        <v>37</v>
      </c>
      <c r="M6" s="23">
        <v>37</v>
      </c>
      <c r="N6" s="23">
        <v>37</v>
      </c>
      <c r="O6" s="19">
        <f t="shared" si="3"/>
        <v>157.98999999999998</v>
      </c>
      <c r="P6" s="19">
        <f t="shared" si="4"/>
        <v>157.98999999999998</v>
      </c>
      <c r="Q6" s="19">
        <f t="shared" si="5"/>
        <v>157.98999999999998</v>
      </c>
      <c r="R6" s="29"/>
    </row>
    <row r="7" spans="1:18" x14ac:dyDescent="0.25">
      <c r="A7" s="10">
        <v>4</v>
      </c>
      <c r="B7" s="11" t="s">
        <v>10</v>
      </c>
      <c r="C7" s="11" t="s">
        <v>22</v>
      </c>
      <c r="D7" s="9" t="s">
        <v>13</v>
      </c>
      <c r="E7" s="9">
        <v>1</v>
      </c>
      <c r="F7" s="15">
        <v>3</v>
      </c>
      <c r="G7" s="15">
        <v>3.6</v>
      </c>
      <c r="H7" s="15">
        <v>3</v>
      </c>
      <c r="I7" s="18">
        <f t="shared" si="0"/>
        <v>3.2</v>
      </c>
      <c r="J7" s="5">
        <f t="shared" si="1"/>
        <v>0.34641016151377552</v>
      </c>
      <c r="K7" s="6">
        <f t="shared" si="2"/>
        <v>0.10825317547305484</v>
      </c>
      <c r="L7" s="23">
        <v>42</v>
      </c>
      <c r="M7" s="23">
        <v>42</v>
      </c>
      <c r="N7" s="23">
        <v>42</v>
      </c>
      <c r="O7" s="19">
        <f t="shared" si="3"/>
        <v>134.4</v>
      </c>
      <c r="P7" s="19">
        <f t="shared" si="4"/>
        <v>134.4</v>
      </c>
      <c r="Q7" s="19">
        <f t="shared" si="5"/>
        <v>134.4</v>
      </c>
      <c r="R7" s="29"/>
    </row>
    <row r="8" spans="1:18" x14ac:dyDescent="0.25">
      <c r="A8" s="10">
        <v>5</v>
      </c>
      <c r="B8" s="11" t="s">
        <v>10</v>
      </c>
      <c r="C8" s="11" t="s">
        <v>22</v>
      </c>
      <c r="D8" s="9" t="s">
        <v>13</v>
      </c>
      <c r="E8" s="9">
        <v>1</v>
      </c>
      <c r="F8" s="15">
        <v>1</v>
      </c>
      <c r="G8" s="15">
        <v>1.2</v>
      </c>
      <c r="H8" s="15">
        <v>1</v>
      </c>
      <c r="I8" s="18">
        <f t="shared" si="0"/>
        <v>1.07</v>
      </c>
      <c r="J8" s="5">
        <f t="shared" si="1"/>
        <v>0.11547005383792512</v>
      </c>
      <c r="K8" s="6">
        <f t="shared" si="2"/>
        <v>0.10791593816628516</v>
      </c>
      <c r="L8" s="23">
        <v>38</v>
      </c>
      <c r="M8" s="23">
        <v>38</v>
      </c>
      <c r="N8" s="23">
        <v>38</v>
      </c>
      <c r="O8" s="19">
        <f t="shared" si="3"/>
        <v>40.660000000000004</v>
      </c>
      <c r="P8" s="19">
        <f t="shared" si="4"/>
        <v>40.660000000000004</v>
      </c>
      <c r="Q8" s="19">
        <f t="shared" si="5"/>
        <v>40.660000000000004</v>
      </c>
      <c r="R8" s="29"/>
    </row>
    <row r="9" spans="1:18" x14ac:dyDescent="0.25">
      <c r="A9" s="10">
        <v>7</v>
      </c>
      <c r="B9" s="12" t="s">
        <v>11</v>
      </c>
      <c r="C9" s="12" t="s">
        <v>23</v>
      </c>
      <c r="D9" s="9" t="s">
        <v>13</v>
      </c>
      <c r="E9" s="9">
        <v>1</v>
      </c>
      <c r="F9" s="16">
        <v>60</v>
      </c>
      <c r="G9" s="16">
        <v>66</v>
      </c>
      <c r="H9" s="17">
        <v>70</v>
      </c>
      <c r="I9" s="18">
        <f>ROUND((F9+G9+H9)/3,2)</f>
        <v>65.33</v>
      </c>
      <c r="J9" s="5">
        <f>STDEV(F9:H9)</f>
        <v>5.0332229568471663</v>
      </c>
      <c r="K9" s="6">
        <f>J9/I9</f>
        <v>7.7043057658765748E-2</v>
      </c>
      <c r="L9" s="23">
        <v>306</v>
      </c>
      <c r="M9" s="23">
        <v>306</v>
      </c>
      <c r="N9" s="23">
        <v>306</v>
      </c>
      <c r="O9" s="19">
        <f>I9*L9</f>
        <v>19990.98</v>
      </c>
      <c r="P9" s="19">
        <f t="shared" si="4"/>
        <v>19990.98</v>
      </c>
      <c r="Q9" s="19">
        <f t="shared" si="5"/>
        <v>19990.98</v>
      </c>
      <c r="R9" s="29"/>
    </row>
    <row r="10" spans="1:18" ht="32.25" customHeight="1" x14ac:dyDescent="0.25">
      <c r="A10" s="25" t="s">
        <v>14</v>
      </c>
      <c r="B10" s="26"/>
      <c r="C10" s="22"/>
      <c r="D10" s="8" t="s">
        <v>2</v>
      </c>
      <c r="E10" s="8" t="s">
        <v>2</v>
      </c>
      <c r="F10" s="8" t="s">
        <v>2</v>
      </c>
      <c r="G10" s="8" t="s">
        <v>2</v>
      </c>
      <c r="H10" s="8" t="s">
        <v>2</v>
      </c>
      <c r="I10" s="20">
        <f>SUM(I4:I9)</f>
        <v>89.87</v>
      </c>
      <c r="J10" s="8" t="s">
        <v>2</v>
      </c>
      <c r="K10" s="8" t="s">
        <v>2</v>
      </c>
      <c r="L10" s="8"/>
      <c r="M10" s="8"/>
      <c r="N10" s="21" t="s">
        <v>2</v>
      </c>
      <c r="O10" s="20">
        <f t="shared" ref="O10:P10" si="6">SUM(O4:O9)</f>
        <v>22169.86</v>
      </c>
      <c r="P10" s="20">
        <f t="shared" si="6"/>
        <v>22169.86</v>
      </c>
      <c r="Q10" s="20">
        <f>SUM(Q4:Q9)</f>
        <v>22169.86</v>
      </c>
      <c r="R10" s="24">
        <f>O10+P10+Q10</f>
        <v>66509.58</v>
      </c>
    </row>
    <row r="11" spans="1:18" x14ac:dyDescent="0.25">
      <c r="J11" s="1"/>
      <c r="K11" s="1"/>
      <c r="L11" s="1"/>
      <c r="M11" s="1"/>
    </row>
    <row r="12" spans="1:18" x14ac:dyDescent="0.25">
      <c r="A12" s="30" t="s">
        <v>26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x14ac:dyDescent="0.25">
      <c r="J13" s="1"/>
    </row>
    <row r="14" spans="1:18" x14ac:dyDescent="0.25">
      <c r="J14" s="1"/>
      <c r="K14" s="1"/>
      <c r="L14" s="1"/>
      <c r="M14" s="1"/>
    </row>
    <row r="15" spans="1:18" x14ac:dyDescent="0.25">
      <c r="J15" s="1"/>
      <c r="K15" s="1"/>
      <c r="L15" s="1"/>
      <c r="M15" s="1"/>
    </row>
    <row r="16" spans="1:18" x14ac:dyDescent="0.25">
      <c r="J16" s="1"/>
      <c r="K16" s="1"/>
      <c r="L16" s="1"/>
      <c r="M16" s="1"/>
    </row>
    <row r="17" spans="10:13" x14ac:dyDescent="0.25">
      <c r="J17" s="1"/>
      <c r="K17" s="1"/>
      <c r="L17" s="1"/>
      <c r="M17" s="1"/>
    </row>
    <row r="18" spans="10:13" x14ac:dyDescent="0.25">
      <c r="J18" s="1"/>
      <c r="K18" s="1"/>
      <c r="L18" s="1"/>
      <c r="M18" s="1"/>
    </row>
    <row r="19" spans="10:13" x14ac:dyDescent="0.25">
      <c r="J19" s="1"/>
      <c r="K19" s="1"/>
      <c r="L19" s="1"/>
      <c r="M19" s="1"/>
    </row>
    <row r="20" spans="10:13" x14ac:dyDescent="0.25">
      <c r="J20" s="1"/>
      <c r="K20" s="1"/>
      <c r="L20" s="1"/>
      <c r="M20" s="1"/>
    </row>
    <row r="21" spans="10:13" x14ac:dyDescent="0.25">
      <c r="J21" s="1"/>
      <c r="K21" s="1"/>
      <c r="L21" s="1"/>
      <c r="M21" s="1"/>
    </row>
    <row r="22" spans="10:13" x14ac:dyDescent="0.25">
      <c r="J22" s="1"/>
      <c r="K22" s="1"/>
      <c r="L22" s="1"/>
      <c r="M22" s="1"/>
    </row>
    <row r="23" spans="10:13" x14ac:dyDescent="0.25">
      <c r="J23" s="1"/>
      <c r="K23" s="1"/>
      <c r="L23" s="1"/>
      <c r="M23" s="1"/>
    </row>
    <row r="24" spans="10:13" x14ac:dyDescent="0.25">
      <c r="J24" s="1"/>
      <c r="K24" s="1"/>
      <c r="L24" s="1"/>
      <c r="M24" s="1"/>
    </row>
    <row r="25" spans="10:13" x14ac:dyDescent="0.25">
      <c r="J25" s="1"/>
      <c r="K25" s="1"/>
      <c r="L25" s="1"/>
      <c r="M25" s="1"/>
    </row>
    <row r="26" spans="10:13" x14ac:dyDescent="0.25">
      <c r="J26" s="1"/>
      <c r="K26" s="1"/>
      <c r="L26" s="1"/>
      <c r="M26" s="1"/>
    </row>
    <row r="27" spans="10:13" x14ac:dyDescent="0.25">
      <c r="J27" s="1"/>
      <c r="K27" s="1"/>
      <c r="L27" s="1"/>
      <c r="M27" s="1"/>
    </row>
    <row r="28" spans="10:13" x14ac:dyDescent="0.25">
      <c r="J28" s="1"/>
      <c r="K28" s="1"/>
      <c r="L28" s="1"/>
      <c r="M28" s="1"/>
    </row>
  </sheetData>
  <mergeCells count="4">
    <mergeCell ref="A10:B10"/>
    <mergeCell ref="A1:Q2"/>
    <mergeCell ref="R3:R9"/>
    <mergeCell ref="A12:R12"/>
  </mergeCells>
  <phoneticPr fontId="4" type="noConversion"/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Ditsman</dc:creator>
  <cp:lastModifiedBy>Сергей Сергеевич Марудов</cp:lastModifiedBy>
  <cp:lastPrinted>2025-03-26T12:33:09Z</cp:lastPrinted>
  <dcterms:created xsi:type="dcterms:W3CDTF">2018-12-04T05:57:16Z</dcterms:created>
  <dcterms:modified xsi:type="dcterms:W3CDTF">2026-05-21T12:56:38Z</dcterms:modified>
</cp:coreProperties>
</file>