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77949D3-D623-406A-900C-8DEFA10D255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ОЦДИ!$A$1:$K$23</definedName>
  </definedNames>
  <calcPr calcId="191029"/>
</workbook>
</file>

<file path=xl/calcChain.xml><?xml version="1.0" encoding="utf-8"?>
<calcChain xmlns="http://schemas.openxmlformats.org/spreadsheetml/2006/main">
  <c r="H9" i="4" l="1"/>
  <c r="K9" i="4" s="1"/>
  <c r="I9" i="4"/>
  <c r="H10" i="4"/>
  <c r="K10" i="4" s="1"/>
  <c r="I10" i="4"/>
  <c r="H11" i="4"/>
  <c r="I11" i="4"/>
  <c r="H12" i="4"/>
  <c r="K12" i="4" s="1"/>
  <c r="I12" i="4"/>
  <c r="H13" i="4"/>
  <c r="I13" i="4"/>
  <c r="I8" i="4"/>
  <c r="H8" i="4"/>
  <c r="K8" i="4" s="1"/>
  <c r="K7" i="4"/>
  <c r="I7" i="4"/>
  <c r="H7" i="4"/>
  <c r="I6" i="4"/>
  <c r="H6" i="4"/>
  <c r="K6" i="4" s="1"/>
  <c r="J8" i="4" l="1"/>
  <c r="J10" i="4"/>
  <c r="J7" i="4"/>
  <c r="J6" i="4"/>
  <c r="J13" i="4"/>
  <c r="J11" i="4"/>
  <c r="J9" i="4"/>
  <c r="J12" i="4"/>
  <c r="K13" i="4"/>
  <c r="K11" i="4"/>
  <c r="K14" i="4" s="1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<sst xmlns="http://schemas.openxmlformats.org/spreadsheetml/2006/main" count="36" uniqueCount="31">
  <si>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</si>
  <si>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</si>
  <si>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</si>
  <si>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</si>
  <si>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</si>
  <si>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</si>
  <si>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</si>
  <si>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</si>
  <si>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</si>
  <si>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</si>
  <si>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</si>
  <si>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</si>
  <si>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</si>
  <si>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</si>
  <si>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</si>
  <si>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комплект</t>
  </si>
  <si>
    <t>набор</t>
  </si>
  <si>
    <t xml:space="preserve">Расчет стартовой цены методом сопоставимых рыночных цен (анализа рынка)
на поставку инструмента для металлообработки, пневмоинструмента и скобяных изделий  </t>
  </si>
  <si>
    <t>Комплект фрез</t>
  </si>
  <si>
    <t>Замок навесной</t>
  </si>
  <si>
    <t>Лерки-метчики</t>
  </si>
  <si>
    <t>Сверло центровочное</t>
  </si>
  <si>
    <t>Набор съемников стопорных колец</t>
  </si>
  <si>
    <t>Набор щипцов для снятия и установки хомутов и шлангов</t>
  </si>
  <si>
    <t>Пистолет для подкачки шин</t>
  </si>
  <si>
    <t xml:space="preserve">Источник информации №2: Интернет-магазин </t>
  </si>
  <si>
    <t xml:space="preserve">Источник информации №1: Интернет-магазин </t>
  </si>
  <si>
    <t>Источник информации №3: Интернет-магазин</t>
  </si>
  <si>
    <t>Набор съемников</t>
  </si>
  <si>
    <t>Дата подготовки расчета стартовой цены: 29.07.2026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</si>
  <si>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36 218 (Тридцать шесть тысяч двести восемнадцать) рублей 39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</si>
</sst>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3" fontId="16" fillId="2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18"/>
  <sheetViews>
    <sheetView showGridLines="0" tabSelected="1" zoomScale="85" zoomScaleNormal="85" workbookViewId="0">
      <selection activeCell="D21" sqref="D21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19" style="1" customWidth="1"/>
    <col min="12" max="16384" width="8.7109375" style="1"/>
  </cols>
  <sheetData>
    <row r="1" spans="1:12" ht="38.25" customHeight="1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"/>
    </row>
    <row r="2" spans="1:12" s="17" customFormat="1" ht="112.5" customHeight="1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25"/>
    </row>
    <row r="3" spans="1:12" ht="40.9" customHeight="1">
      <c r="A3" s="50" t="s">
        <v>2</v>
      </c>
      <c r="B3" s="50" t="s">
        <v>4</v>
      </c>
      <c r="C3" s="50" t="s">
        <v>0</v>
      </c>
      <c r="D3" s="50" t="s">
        <v>5</v>
      </c>
      <c r="E3" s="55" t="s">
        <v>7</v>
      </c>
      <c r="F3" s="55" t="s">
        <v>9</v>
      </c>
      <c r="G3" s="55" t="s">
        <v>10</v>
      </c>
      <c r="H3" s="52" t="s">
        <v>6</v>
      </c>
      <c r="I3" s="47" t="s">
        <v>11</v>
      </c>
      <c r="J3" s="50" t="s">
        <v>8</v>
      </c>
      <c r="K3" s="51" t="s">
        <v>1</v>
      </c>
      <c r="L3" s="6"/>
    </row>
    <row r="4" spans="1:12" ht="15" customHeight="1">
      <c r="A4" s="50"/>
      <c r="B4" s="50"/>
      <c r="C4" s="50"/>
      <c r="D4" s="50"/>
      <c r="E4" s="56"/>
      <c r="F4" s="56"/>
      <c r="G4" s="56"/>
      <c r="H4" s="53"/>
      <c r="I4" s="48"/>
      <c r="J4" s="50"/>
      <c r="K4" s="51"/>
      <c r="L4" s="6"/>
    </row>
    <row r="5" spans="1:12" ht="31.9" customHeight="1" thickBot="1">
      <c r="A5" s="47"/>
      <c r="B5" s="47"/>
      <c r="C5" s="47"/>
      <c r="D5" s="47"/>
      <c r="E5" s="56"/>
      <c r="F5" s="56"/>
      <c r="G5" s="56"/>
      <c r="H5" s="54"/>
      <c r="I5" s="49"/>
      <c r="J5" s="50"/>
      <c r="K5" s="51"/>
      <c r="L5" s="6"/>
    </row>
    <row r="6" spans="1:12" ht="31.9" customHeight="1" thickBot="1">
      <c r="A6" s="36">
        <v>1</v>
      </c>
      <c r="B6" s="37" t="s">
        <v>18</v>
      </c>
      <c r="C6" s="38" t="s">
        <v>15</v>
      </c>
      <c r="D6" s="39">
        <v>1</v>
      </c>
      <c r="E6" s="29">
        <v>3784</v>
      </c>
      <c r="F6" s="29">
        <v>4550</v>
      </c>
      <c r="G6" s="32">
        <v>4081</v>
      </c>
      <c r="H6" s="24">
        <f t="shared" ref="H6:H8" si="0">ROUND(AVERAGE(E6:G6),2)</f>
        <v>4138.33</v>
      </c>
      <c r="I6" s="40">
        <f t="shared" ref="I6:I8" si="1">STDEV(E6:G6)</f>
        <v>386.20504053330706</v>
      </c>
      <c r="J6" s="41">
        <f t="shared" ref="J6:J8" si="2">I6/H6*100</f>
        <v>9.3323886817461883</v>
      </c>
      <c r="K6" s="42">
        <f t="shared" ref="K6:K8" si="3">H6*D6</f>
        <v>4138.33</v>
      </c>
      <c r="L6" s="6"/>
    </row>
    <row r="7" spans="1:12" ht="31.9" customHeight="1" thickBot="1">
      <c r="A7" s="36">
        <v>2</v>
      </c>
      <c r="B7" s="37" t="s">
        <v>19</v>
      </c>
      <c r="C7" s="38" t="s">
        <v>14</v>
      </c>
      <c r="D7" s="39">
        <v>10</v>
      </c>
      <c r="E7" s="29">
        <v>910</v>
      </c>
      <c r="F7" s="29">
        <v>648.9</v>
      </c>
      <c r="G7" s="32">
        <v>871.27</v>
      </c>
      <c r="H7" s="24">
        <f t="shared" si="0"/>
        <v>810.06</v>
      </c>
      <c r="I7" s="40">
        <f t="shared" si="1"/>
        <v>140.90282691746515</v>
      </c>
      <c r="J7" s="41">
        <f t="shared" si="2"/>
        <v>17.394122277049252</v>
      </c>
      <c r="K7" s="42">
        <f t="shared" si="3"/>
        <v>8100.5999999999995</v>
      </c>
      <c r="L7" s="6"/>
    </row>
    <row r="8" spans="1:12" s="44" customFormat="1" ht="31.9" customHeight="1" thickBot="1">
      <c r="A8" s="36">
        <v>3</v>
      </c>
      <c r="B8" s="37" t="s">
        <v>28</v>
      </c>
      <c r="C8" s="38" t="s">
        <v>16</v>
      </c>
      <c r="D8" s="39">
        <v>1</v>
      </c>
      <c r="E8" s="29">
        <v>6449</v>
      </c>
      <c r="F8" s="29">
        <v>6073</v>
      </c>
      <c r="G8" s="32">
        <v>7540</v>
      </c>
      <c r="H8" s="24">
        <f t="shared" si="0"/>
        <v>6687.33</v>
      </c>
      <c r="I8" s="40">
        <f t="shared" si="1"/>
        <v>761.98709525380639</v>
      </c>
      <c r="J8" s="41">
        <f t="shared" si="2"/>
        <v>11.394489209502243</v>
      </c>
      <c r="K8" s="42">
        <f t="shared" si="3"/>
        <v>6687.33</v>
      </c>
      <c r="L8" s="43"/>
    </row>
    <row r="9" spans="1:12" ht="31.9" customHeight="1" thickBot="1">
      <c r="A9" s="36">
        <v>4</v>
      </c>
      <c r="B9" s="37" t="s">
        <v>20</v>
      </c>
      <c r="C9" s="38" t="s">
        <v>16</v>
      </c>
      <c r="D9" s="39">
        <v>1</v>
      </c>
      <c r="E9" s="29">
        <v>5090</v>
      </c>
      <c r="F9" s="29">
        <v>5614.59</v>
      </c>
      <c r="G9" s="32">
        <v>5726.49</v>
      </c>
      <c r="H9" s="24">
        <f t="shared" ref="H9:H13" si="4">ROUND(AVERAGE(E9:G9),2)</f>
        <v>5477.03</v>
      </c>
      <c r="I9" s="40">
        <f t="shared" ref="I9:I13" si="5">STDEV(E9:G9)</f>
        <v>339.81264401627743</v>
      </c>
      <c r="J9" s="41">
        <f t="shared" ref="J9:J13" si="6">I9/H9*100</f>
        <v>6.2043232192680602</v>
      </c>
      <c r="K9" s="42">
        <f t="shared" ref="K9:K13" si="7">H9*D9</f>
        <v>5477.03</v>
      </c>
      <c r="L9" s="6"/>
    </row>
    <row r="10" spans="1:12" ht="31.9" customHeight="1" thickBot="1">
      <c r="A10" s="36">
        <v>5</v>
      </c>
      <c r="B10" s="37" t="s">
        <v>21</v>
      </c>
      <c r="C10" s="38" t="s">
        <v>16</v>
      </c>
      <c r="D10" s="39">
        <v>1</v>
      </c>
      <c r="E10" s="29">
        <v>2726</v>
      </c>
      <c r="F10" s="29">
        <v>3220</v>
      </c>
      <c r="G10" s="32">
        <v>2808.96</v>
      </c>
      <c r="H10" s="24">
        <f t="shared" si="4"/>
        <v>2918.32</v>
      </c>
      <c r="I10" s="40">
        <f t="shared" si="5"/>
        <v>264.53488843628924</v>
      </c>
      <c r="J10" s="41">
        <f t="shared" si="6"/>
        <v>9.064629253690109</v>
      </c>
      <c r="K10" s="42">
        <f t="shared" si="7"/>
        <v>2918.32</v>
      </c>
      <c r="L10" s="6"/>
    </row>
    <row r="11" spans="1:12" ht="31.9" customHeight="1" thickBot="1">
      <c r="A11" s="36">
        <v>6</v>
      </c>
      <c r="B11" s="19" t="s">
        <v>22</v>
      </c>
      <c r="C11" s="20" t="s">
        <v>16</v>
      </c>
      <c r="D11" s="21">
        <v>1</v>
      </c>
      <c r="E11" s="16">
        <v>3627</v>
      </c>
      <c r="F11" s="29">
        <v>3525.89</v>
      </c>
      <c r="G11" s="32">
        <v>3047.06</v>
      </c>
      <c r="H11" s="24">
        <f t="shared" si="4"/>
        <v>3399.98</v>
      </c>
      <c r="I11" s="22">
        <f t="shared" si="5"/>
        <v>309.79342703377898</v>
      </c>
      <c r="J11" s="23">
        <f t="shared" si="6"/>
        <v>9.1116249811404462</v>
      </c>
      <c r="K11" s="26">
        <f t="shared" si="7"/>
        <v>3399.98</v>
      </c>
      <c r="L11" s="6"/>
    </row>
    <row r="12" spans="1:12" ht="37.5" customHeight="1" thickBot="1">
      <c r="A12" s="36">
        <v>7</v>
      </c>
      <c r="B12" s="37" t="s">
        <v>23</v>
      </c>
      <c r="C12" s="38" t="s">
        <v>16</v>
      </c>
      <c r="D12" s="39">
        <v>1</v>
      </c>
      <c r="E12" s="29">
        <v>4240</v>
      </c>
      <c r="F12" s="29">
        <v>3978.42</v>
      </c>
      <c r="G12" s="32">
        <v>3660</v>
      </c>
      <c r="H12" s="24">
        <f t="shared" si="4"/>
        <v>3959.47</v>
      </c>
      <c r="I12" s="40">
        <f t="shared" si="5"/>
        <v>290.46382241741111</v>
      </c>
      <c r="J12" s="41">
        <f t="shared" si="6"/>
        <v>7.3359268391327905</v>
      </c>
      <c r="K12" s="42">
        <f t="shared" si="7"/>
        <v>3959.47</v>
      </c>
      <c r="L12" s="6"/>
    </row>
    <row r="13" spans="1:12" ht="31.9" customHeight="1" thickBot="1">
      <c r="A13" s="36">
        <v>8</v>
      </c>
      <c r="B13" s="37" t="s">
        <v>24</v>
      </c>
      <c r="C13" s="38" t="s">
        <v>14</v>
      </c>
      <c r="D13" s="39">
        <v>1</v>
      </c>
      <c r="E13" s="29">
        <v>1622</v>
      </c>
      <c r="F13" s="29">
        <v>1500</v>
      </c>
      <c r="G13" s="32">
        <v>1490</v>
      </c>
      <c r="H13" s="24">
        <f t="shared" si="4"/>
        <v>1537.33</v>
      </c>
      <c r="I13" s="40">
        <f t="shared" si="5"/>
        <v>73.493763907785635</v>
      </c>
      <c r="J13" s="41">
        <f t="shared" si="6"/>
        <v>4.7806107932444979</v>
      </c>
      <c r="K13" s="42">
        <f t="shared" si="7"/>
        <v>1537.33</v>
      </c>
      <c r="L13" s="6"/>
    </row>
    <row r="14" spans="1:12" ht="15" customHeight="1">
      <c r="A14" s="61" t="s">
        <v>3</v>
      </c>
      <c r="B14" s="61"/>
      <c r="C14" s="61"/>
      <c r="D14" s="61"/>
      <c r="E14" s="61"/>
      <c r="F14" s="61"/>
      <c r="G14" s="61"/>
      <c r="H14" s="61"/>
      <c r="I14" s="61"/>
      <c r="J14" s="62"/>
      <c r="K14" s="34">
        <f>SUM(K6:K13)</f>
        <v>36218.39</v>
      </c>
      <c r="L14" s="6"/>
    </row>
    <row r="15" spans="1:12" ht="1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4"/>
      <c r="L15" s="6"/>
    </row>
    <row r="16" spans="1:12" ht="72.75" customHeight="1">
      <c r="A16" s="60" t="s">
        <v>30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"/>
    </row>
    <row r="17" spans="1:12" ht="21.75" customHeight="1">
      <c r="A17" s="57" t="s">
        <v>29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6"/>
    </row>
    <row r="18" spans="1:12" ht="18.75">
      <c r="A18" s="27" t="s">
        <v>13</v>
      </c>
      <c r="B18" s="15"/>
      <c r="C18" s="8"/>
      <c r="D18" s="8"/>
      <c r="E18" s="9"/>
      <c r="F18" s="9"/>
      <c r="G18" s="9"/>
      <c r="H18" s="9"/>
      <c r="I18" s="10"/>
      <c r="J18" s="10"/>
      <c r="K18" s="10"/>
      <c r="L18" s="6"/>
    </row>
    <row r="19" spans="1:12" ht="15.75">
      <c r="A19" s="27" t="s">
        <v>26</v>
      </c>
      <c r="B19" s="27"/>
      <c r="C19" s="8"/>
      <c r="D19" s="8"/>
      <c r="E19" s="9"/>
      <c r="F19" s="9"/>
      <c r="G19" s="9"/>
      <c r="H19" s="9"/>
      <c r="I19" s="11"/>
      <c r="J19" s="12"/>
      <c r="K19" s="12"/>
      <c r="L19" s="6"/>
    </row>
    <row r="20" spans="1:12" ht="15.75">
      <c r="A20" s="27" t="s">
        <v>25</v>
      </c>
      <c r="B20" s="27"/>
      <c r="C20" s="7"/>
      <c r="D20" s="7"/>
      <c r="E20" s="14"/>
      <c r="F20" s="14"/>
      <c r="G20" s="14"/>
      <c r="H20" s="14"/>
      <c r="I20" s="28"/>
      <c r="J20" s="28"/>
      <c r="K20" s="12"/>
      <c r="L20" s="6"/>
    </row>
    <row r="21" spans="1:12" ht="15.75">
      <c r="A21" s="27" t="s">
        <v>27</v>
      </c>
      <c r="B21" s="27"/>
      <c r="C21" s="7"/>
      <c r="D21" s="7"/>
      <c r="E21" s="14"/>
      <c r="F21" s="8"/>
      <c r="G21" s="14"/>
      <c r="H21" s="14"/>
      <c r="I21" s="28"/>
      <c r="J21" s="28"/>
      <c r="K21" s="12"/>
      <c r="L21" s="6"/>
    </row>
    <row r="22" spans="1:12" ht="15.75">
      <c r="A22" s="7"/>
      <c r="B22" s="15"/>
      <c r="C22" s="7"/>
      <c r="D22" s="7"/>
      <c r="E22" s="14"/>
      <c r="F22" s="8"/>
      <c r="G22" s="14"/>
      <c r="H22" s="14"/>
      <c r="I22" s="28"/>
      <c r="J22" s="28"/>
      <c r="K22" s="12"/>
      <c r="L22" s="6"/>
    </row>
    <row r="23" spans="1:12" ht="15.75">
      <c r="A23" s="7"/>
      <c r="B23" s="13"/>
      <c r="C23" s="8"/>
      <c r="D23" s="18"/>
      <c r="E23" s="18"/>
      <c r="F23" s="45"/>
      <c r="G23" s="45"/>
      <c r="H23" s="45"/>
      <c r="I23" s="46"/>
      <c r="J23" s="46"/>
      <c r="K23" s="12"/>
      <c r="L23" s="6"/>
    </row>
    <row r="24" spans="1:12">
      <c r="I24" s="4"/>
    </row>
    <row r="25" spans="1:12">
      <c r="I25" s="4"/>
    </row>
    <row r="26" spans="1:12">
      <c r="I26" s="4"/>
    </row>
    <row r="27" spans="1:12">
      <c r="I27" s="4"/>
    </row>
    <row r="28" spans="1:12">
      <c r="I28" s="4"/>
    </row>
    <row r="29" spans="1:12">
      <c r="I29" s="4"/>
    </row>
    <row r="30" spans="1:12">
      <c r="I30" s="4"/>
    </row>
    <row r="31" spans="1:12">
      <c r="I31" s="4"/>
    </row>
    <row r="32" spans="1:12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  <row r="11713" spans="9:9">
      <c r="I11713" s="4"/>
    </row>
    <row r="11714" spans="9:9">
      <c r="I11714" s="4"/>
    </row>
    <row r="11715" spans="9:9">
      <c r="I11715" s="4"/>
    </row>
    <row r="11716" spans="9:9">
      <c r="I11716" s="4"/>
    </row>
    <row r="11717" spans="9:9">
      <c r="I11717" s="4"/>
    </row>
    <row r="11718" spans="9:9">
      <c r="I11718" s="4"/>
    </row>
  </sheetData>
  <mergeCells count="18">
    <mergeCell ref="A2:K2"/>
    <mergeCell ref="A1:K1"/>
    <mergeCell ref="A16:K16"/>
    <mergeCell ref="A14:J14"/>
    <mergeCell ref="C3:C5"/>
    <mergeCell ref="E3:E5"/>
    <mergeCell ref="A3:A5"/>
    <mergeCell ref="B3:B5"/>
    <mergeCell ref="D3:D5"/>
    <mergeCell ref="F23:H23"/>
    <mergeCell ref="I23:J23"/>
    <mergeCell ref="I3:I5"/>
    <mergeCell ref="J3:J5"/>
    <mergeCell ref="K3:K5"/>
    <mergeCell ref="H3:H5"/>
    <mergeCell ref="F3:F5"/>
    <mergeCell ref="G3:G5"/>
    <mergeCell ref="A17:K17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21">
        <v>4</v>
      </c>
      <c r="E2" s="16">
        <v>78501.7</v>
      </c>
      <c r="F2" s="31">
        <f>D2*E2</f>
        <v>314006.8</v>
      </c>
    </row>
    <row r="3" spans="4:6" ht="16.5" thickBot="1">
      <c r="D3" s="21">
        <v>4</v>
      </c>
      <c r="E3" s="16">
        <v>22796.47</v>
      </c>
      <c r="F3" s="31">
        <f>D3*E3</f>
        <v>91185.88</v>
      </c>
    </row>
    <row r="4" spans="4:6">
      <c r="F4" s="31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21">
        <v>30</v>
      </c>
      <c r="B1" s="32">
        <v>1683.6</v>
      </c>
      <c r="C1" s="31">
        <f>A1*B1</f>
        <v>50508</v>
      </c>
    </row>
    <row r="2" spans="1:3" ht="16.5" thickBot="1">
      <c r="A2" s="21">
        <v>30</v>
      </c>
      <c r="B2" s="32">
        <v>1976.4</v>
      </c>
      <c r="C2" s="31">
        <f t="shared" ref="C2:C6" si="0">A2*B2</f>
        <v>59292</v>
      </c>
    </row>
    <row r="3" spans="1:3" ht="16.5" thickBot="1">
      <c r="A3" s="21">
        <v>115</v>
      </c>
      <c r="B3" s="32">
        <v>2415.6</v>
      </c>
      <c r="C3" s="31">
        <f t="shared" si="0"/>
        <v>277794</v>
      </c>
    </row>
    <row r="4" spans="1:3" ht="16.5" thickBot="1">
      <c r="A4" s="21">
        <v>150</v>
      </c>
      <c r="B4" s="32">
        <v>2696.2</v>
      </c>
      <c r="C4" s="31">
        <f t="shared" si="0"/>
        <v>404430</v>
      </c>
    </row>
    <row r="5" spans="1:3" ht="16.5" thickBot="1">
      <c r="A5" s="21">
        <v>15</v>
      </c>
      <c r="B5" s="32">
        <v>2989</v>
      </c>
      <c r="C5" s="31">
        <f t="shared" si="0"/>
        <v>44835</v>
      </c>
    </row>
    <row r="6" spans="1:3" ht="16.5" thickBot="1">
      <c r="A6" s="21">
        <v>5</v>
      </c>
      <c r="B6" s="32">
        <v>3672.2</v>
      </c>
      <c r="C6" s="31">
        <f t="shared" si="0"/>
        <v>18361</v>
      </c>
    </row>
    <row r="7" spans="1:3">
      <c r="A7" s="30"/>
      <c r="C7" s="31">
        <f>SUM(C1:C6)</f>
        <v>855220</v>
      </c>
    </row>
    <row r="14" spans="1:3" ht="15.75">
      <c r="A14" s="32">
        <v>1683.6</v>
      </c>
    </row>
    <row r="15" spans="1:3" ht="15.75">
      <c r="A15" s="32">
        <v>1976.4</v>
      </c>
    </row>
    <row r="16" spans="1:3" ht="15.75">
      <c r="A16" s="32">
        <v>2415.6</v>
      </c>
    </row>
    <row r="17" spans="1:1" ht="15.75">
      <c r="A17" s="32">
        <v>2696.2</v>
      </c>
    </row>
    <row r="18" spans="1:1" ht="15.75">
      <c r="A18" s="32">
        <v>2989</v>
      </c>
    </row>
    <row r="19" spans="1:1" ht="15.75">
      <c r="A19" s="32">
        <v>3672.2</v>
      </c>
    </row>
    <row r="20" spans="1:1">
      <c r="A20" s="33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2026-07-29T13:58:57Z</dcterms:modified>
</cp:coreProperties>
</file>