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8800" windowHeight="12300"/>
  </bookViews>
  <sheets>
    <sheet name="110566.67" sheetId="4" r:id="rId1"/>
  </sheets>
  <definedNames>
    <definedName name="_xlnm.Print_Area" localSheetId="0">'110566.67'!$A$1:$K$18</definedName>
  </definedNames>
  <calcPr calcId="144525"/>
</workbook>
</file>

<file path=xl/calcChain.xml><?xml version="1.0" encoding="utf-8"?>
<calcChain xmlns="http://schemas.openxmlformats.org/spreadsheetml/2006/main">
  <c r="H6" i="4" l="1"/>
  <c r="I6" i="4" s="1"/>
  <c r="J6" i="4" s="1"/>
  <c r="H7" i="4"/>
  <c r="K7" i="4" s="1"/>
  <c r="H8" i="4"/>
  <c r="K8" i="4" s="1"/>
  <c r="H9" i="4"/>
  <c r="K9" i="4" s="1"/>
  <c r="H10" i="4"/>
  <c r="K10" i="4" s="1"/>
  <c r="I7" i="4" l="1"/>
  <c r="J7" i="4" s="1"/>
  <c r="I10" i="4"/>
  <c r="J10" i="4" s="1"/>
  <c r="I8" i="4"/>
  <c r="J8" i="4" s="1"/>
  <c r="I9" i="4"/>
  <c r="J9" i="4" s="1"/>
  <c r="K6" i="4"/>
  <c r="H5" i="4"/>
  <c r="K5" i="4" s="1"/>
  <c r="K11" i="4" l="1"/>
  <c r="I5" i="4"/>
  <c r="J5" i="4" s="1"/>
</calcChain>
</file>

<file path=xl/sharedStrings.xml><?xml version="1.0" encoding="utf-8"?>
<sst xmlns="http://schemas.openxmlformats.org/spreadsheetml/2006/main" count="39" uniqueCount="30">
  <si>
    <t>№</t>
  </si>
  <si>
    <t>Ед. изм</t>
  </si>
  <si>
    <t>Кол-во</t>
  </si>
  <si>
    <t>Среднее квадратичное отклонение</t>
  </si>
  <si>
    <t xml:space="preserve">Средняя арифметическая цена за единицу     &lt;ц&gt; </t>
  </si>
  <si>
    <t>Обоснование начальной (максимальной) цены контракта</t>
  </si>
  <si>
    <t>НМЦК, определенная методом сопоставимых рыночных цен (анализа рынка)*</t>
  </si>
  <si>
    <t>В результате проведенного расчета Н(М)ЦК, ЦКЕП контракта составила, руб.:</t>
  </si>
  <si>
    <t>Однородность совокупности значений выявленных цен, используемых в расчете НМЦК**</t>
  </si>
  <si>
    <t>Источник информации о цене (руб./ед.изм.)</t>
  </si>
  <si>
    <r>
      <t xml:space="preserve">коэффициент вариации цен V (%)           </t>
    </r>
    <r>
      <rPr>
        <i/>
        <sz val="8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</si>
  <si>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8"/>
        <color indexed="8"/>
        <rFont val="Times New Roman"/>
        <family val="1"/>
        <charset val="204"/>
      </rPr>
      <t>Расчет НМЦК по формуле</t>
    </r>
    <r>
      <rPr>
        <sz val="8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</si>
  <si>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 xml:space="preserve">Наименование </t>
  </si>
  <si>
    <t>где:
НМЦК рын - НМЦК, определяемая методом сопоставимых рыночных цен (анализа рынка);
v - количество (объем) закупаемого товара (работы, услуги);
n - количество значений, используемых в расчете;
i - номер источника ценовой информации;
Цi - цена единицы товара, работы, услуги, представленная в источнике с номером i.</t>
  </si>
  <si>
    <t>1</t>
  </si>
  <si>
    <t>шт.</t>
  </si>
  <si>
    <t>2</t>
  </si>
  <si>
    <t>Права использования Saby (СБИС) модуль Сверка сотрудников 500</t>
  </si>
  <si>
    <t>Права использования  Saby (СБИС)   Сверка Корпоративный 5</t>
  </si>
  <si>
    <t>Права использования  Saby (СБИС)  Сверка Корпоративный 10</t>
  </si>
  <si>
    <t>Права использования Saby (СБИС) Корпоративный 50Ф</t>
  </si>
  <si>
    <t>Права использования Saby (СБИС)  Корпоративный 5К</t>
  </si>
  <si>
    <t>Права использования Saby (СБИС)  Корпоративный 10К</t>
  </si>
  <si>
    <t>Коммерческое предложение №1, 
вх № 10 от 19.06.2025</t>
  </si>
  <si>
    <t>Коммерческое предложение  №2, 
вх № 11 от 19.06.2026</t>
  </si>
  <si>
    <t>Коммерческое предложение  №3, вх № 12 от 19.06.2026</t>
  </si>
  <si>
    <t>Расчет НМЦК -137100 рублей</t>
  </si>
  <si>
    <t>Старший бухгалтер</t>
  </si>
  <si>
    <t>А.С. Дегтева</t>
  </si>
  <si>
    <t xml:space="preserve">          Таким образом, с целью эффективного расходования бюджетных средств, а также с учетом необходимой потребности и в рамках выделенных лимитов бюджетных обязательств, начальная цена Контракта составит 116600.00  (Сто шестнадцать тысяч шестьсот) рублей, 00 копеек.
          Валюта, используемая для формирования цены контракта и расчетов с поставщиком (подрядчиком, исполнителем) – российский рубль Российской Федерации.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</si>
</sst>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 applyAlignment="1">
      <alignment horizontal="center" vertical="top"/>
    </xf>
    <xf numFmtId="0" fontId="1" fillId="0" borderId="0" xfId="0" applyFont="1" applyFill="1"/>
    <xf numFmtId="2" fontId="1" fillId="0" borderId="0" xfId="0" applyNumberFormat="1" applyFont="1" applyFill="1"/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wrapText="1"/>
    </xf>
    <xf numFmtId="2" fontId="1" fillId="0" borderId="0" xfId="0" applyNumberFormat="1" applyFont="1" applyFill="1" applyAlignment="1">
      <alignment horizontal="center" vertical="top"/>
    </xf>
    <xf numFmtId="0" fontId="2" fillId="5" borderId="0" xfId="0" applyFont="1" applyFill="1" applyBorder="1" applyAlignment="1">
      <alignment horizontal="left" vertical="center" wrapText="1"/>
    </xf>
    <xf numFmtId="0" fontId="1" fillId="5" borderId="0" xfId="0" applyFont="1" applyFill="1" applyAlignment="1">
      <alignment wrapText="1"/>
    </xf>
    <xf numFmtId="0" fontId="1" fillId="5" borderId="0" xfId="0" applyFont="1" applyFill="1"/>
    <xf numFmtId="0" fontId="1" fillId="5" borderId="0" xfId="0" applyFont="1" applyFill="1" applyAlignment="1">
      <alignment horizontal="center" vertical="top"/>
    </xf>
    <xf numFmtId="0" fontId="4" fillId="0" borderId="0" xfId="0" applyFont="1"/>
    <xf numFmtId="0" fontId="4" fillId="0" borderId="0" xfId="0" applyFont="1" applyAlignment="1">
      <alignment vertical="top"/>
    </xf>
    <xf numFmtId="0" fontId="4" fillId="0" borderId="0" xfId="0" applyFont="1" applyFill="1"/>
    <xf numFmtId="0" fontId="5" fillId="0" borderId="0" xfId="0" applyFont="1" applyAlignment="1">
      <alignment horizontal="left" wrapText="1"/>
    </xf>
    <xf numFmtId="0" fontId="5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2" fontId="4" fillId="0" borderId="0" xfId="0" applyNumberFormat="1" applyFont="1" applyFill="1" applyAlignment="1">
      <alignment horizontal="center" vertical="top"/>
    </xf>
    <xf numFmtId="0" fontId="5" fillId="0" borderId="0" xfId="0" applyFont="1" applyBorder="1" applyAlignment="1">
      <alignment horizontal="center" vertical="center"/>
    </xf>
    <xf numFmtId="2" fontId="4" fillId="0" borderId="0" xfId="0" applyNumberFormat="1" applyFont="1" applyFill="1"/>
    <xf numFmtId="0" fontId="11" fillId="0" borderId="0" xfId="0" applyFont="1" applyFill="1" applyAlignment="1"/>
    <xf numFmtId="0" fontId="12" fillId="0" borderId="0" xfId="0" applyFont="1" applyFill="1" applyAlignment="1"/>
    <xf numFmtId="0" fontId="4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5" fillId="5" borderId="1" xfId="1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top" wrapText="1"/>
    </xf>
    <xf numFmtId="164" fontId="7" fillId="0" borderId="1" xfId="1" applyFont="1" applyFill="1" applyBorder="1" applyAlignment="1">
      <alignment vertical="center" wrapText="1"/>
    </xf>
    <xf numFmtId="164" fontId="5" fillId="0" borderId="1" xfId="1" applyFont="1" applyFill="1" applyBorder="1" applyAlignment="1">
      <alignment vertical="center" wrapText="1"/>
    </xf>
    <xf numFmtId="2" fontId="5" fillId="0" borderId="1" xfId="0" applyNumberFormat="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/>
    <xf numFmtId="0" fontId="5" fillId="0" borderId="0" xfId="0" applyFont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3</xdr:row>
      <xdr:rowOff>952500</xdr:rowOff>
    </xdr:from>
    <xdr:to>
      <xdr:col>8</xdr:col>
      <xdr:colOff>0</xdr:colOff>
      <xdr:row>3</xdr:row>
      <xdr:rowOff>1304925</xdr:rowOff>
    </xdr:to>
    <xdr:pic>
      <xdr:nvPicPr>
        <xdr:cNvPr id="488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72225" y="2552700"/>
          <a:ext cx="10191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304800</xdr:colOff>
      <xdr:row>3</xdr:row>
      <xdr:rowOff>1238250</xdr:rowOff>
    </xdr:from>
    <xdr:to>
      <xdr:col>8</xdr:col>
      <xdr:colOff>457200</xdr:colOff>
      <xdr:row>3</xdr:row>
      <xdr:rowOff>1466850</xdr:rowOff>
    </xdr:to>
    <xdr:pic>
      <xdr:nvPicPr>
        <xdr:cNvPr id="488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962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19050</xdr:colOff>
      <xdr:row>3</xdr:row>
      <xdr:rowOff>952500</xdr:rowOff>
    </xdr:from>
    <xdr:to>
      <xdr:col>8</xdr:col>
      <xdr:colOff>0</xdr:colOff>
      <xdr:row>3</xdr:row>
      <xdr:rowOff>1304925</xdr:rowOff>
    </xdr:to>
    <xdr:pic>
      <xdr:nvPicPr>
        <xdr:cNvPr id="48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72225" y="2552700"/>
          <a:ext cx="10191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304800</xdr:colOff>
      <xdr:row>3</xdr:row>
      <xdr:rowOff>1238250</xdr:rowOff>
    </xdr:from>
    <xdr:to>
      <xdr:col>8</xdr:col>
      <xdr:colOff>457200</xdr:colOff>
      <xdr:row>3</xdr:row>
      <xdr:rowOff>1466850</xdr:rowOff>
    </xdr:to>
    <xdr:pic>
      <xdr:nvPicPr>
        <xdr:cNvPr id="488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962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488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39150" y="2552700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19050</xdr:colOff>
      <xdr:row>3</xdr:row>
      <xdr:rowOff>923925</xdr:rowOff>
    </xdr:from>
    <xdr:to>
      <xdr:col>8</xdr:col>
      <xdr:colOff>1019175</xdr:colOff>
      <xdr:row>3</xdr:row>
      <xdr:rowOff>1362075</xdr:rowOff>
    </xdr:to>
    <xdr:pic>
      <xdr:nvPicPr>
        <xdr:cNvPr id="488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410450" y="252412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38100</xdr:colOff>
      <xdr:row>3</xdr:row>
      <xdr:rowOff>1457325</xdr:rowOff>
    </xdr:from>
    <xdr:to>
      <xdr:col>10</xdr:col>
      <xdr:colOff>1524000</xdr:colOff>
      <xdr:row>3</xdr:row>
      <xdr:rowOff>1714500</xdr:rowOff>
    </xdr:to>
    <xdr:pic>
      <xdr:nvPicPr>
        <xdr:cNvPr id="488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905750" y="2590800"/>
          <a:ext cx="14859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285750</xdr:colOff>
      <xdr:row>3</xdr:row>
      <xdr:rowOff>1247775</xdr:rowOff>
    </xdr:from>
    <xdr:to>
      <xdr:col>10</xdr:col>
      <xdr:colOff>438150</xdr:colOff>
      <xdr:row>3</xdr:row>
      <xdr:rowOff>1476375</xdr:rowOff>
    </xdr:to>
    <xdr:pic>
      <xdr:nvPicPr>
        <xdr:cNvPr id="489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53400" y="23812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83"/>
  <sheetViews>
    <sheetView tabSelected="1" view="pageBreakPreview" zoomScaleSheetLayoutView="100" workbookViewId="0">
      <selection activeCell="K4" sqref="K4"/>
    </sheetView>
  </sheetViews>
  <sheetFormatPr defaultRowHeight="12.75" x14ac:dyDescent="0.2"/>
  <cols>
    <col min="1" max="1" width="4.140625" style="1" customWidth="1"/>
    <col min="2" max="2" width="26.7109375" style="1" customWidth="1"/>
    <col min="3" max="3" width="7.42578125" style="1" customWidth="1"/>
    <col min="4" max="4" width="7.28515625" style="1" customWidth="1"/>
    <col min="5" max="5" width="13.85546875" style="3" customWidth="1"/>
    <col min="6" max="6" width="14.85546875" style="3" customWidth="1"/>
    <col min="7" max="7" width="14.28515625" style="3" customWidth="1"/>
    <col min="8" max="8" width="9.5703125" style="1" customWidth="1"/>
    <col min="9" max="9" width="11.85546875" style="1" customWidth="1"/>
    <col min="10" max="10" width="10.7109375" style="1" customWidth="1"/>
    <col min="11" max="11" width="23.85546875" style="1" customWidth="1"/>
    <col min="12" max="12" width="9.7109375" style="2" bestFit="1" customWidth="1"/>
    <col min="13" max="13" width="12.28515625" style="2" customWidth="1"/>
    <col min="14" max="14" width="13.42578125" style="2" customWidth="1"/>
    <col min="15" max="87" width="9.140625" style="12"/>
    <col min="88" max="16384" width="9.140625" style="1"/>
  </cols>
  <sheetData>
    <row r="1" spans="1:87" ht="24" customHeight="1" x14ac:dyDescent="0.2">
      <c r="A1" s="14"/>
      <c r="B1" s="15"/>
      <c r="C1" s="15"/>
      <c r="D1" s="14"/>
      <c r="E1" s="16"/>
      <c r="F1" s="16"/>
      <c r="G1" s="16"/>
      <c r="H1" s="14"/>
      <c r="I1" s="14"/>
      <c r="J1" s="14"/>
      <c r="K1" s="17"/>
      <c r="L1" s="18"/>
      <c r="M1" s="7"/>
      <c r="N1" s="7"/>
      <c r="O1" s="10"/>
      <c r="P1" s="10"/>
      <c r="Q1" s="10"/>
      <c r="R1" s="10"/>
      <c r="S1" s="10"/>
      <c r="T1" s="11"/>
      <c r="U1" s="11"/>
      <c r="V1" s="11"/>
      <c r="W1" s="11"/>
      <c r="X1" s="11"/>
      <c r="Y1" s="11"/>
      <c r="Z1" s="11"/>
    </row>
    <row r="2" spans="1:87" ht="21.75" customHeight="1" x14ac:dyDescent="0.2">
      <c r="A2" s="41" t="s">
        <v>5</v>
      </c>
      <c r="B2" s="41"/>
      <c r="C2" s="41"/>
      <c r="D2" s="41"/>
      <c r="E2" s="41"/>
      <c r="F2" s="41"/>
      <c r="G2" s="41"/>
      <c r="H2" s="41"/>
      <c r="I2" s="41"/>
      <c r="J2" s="41"/>
      <c r="K2" s="42"/>
      <c r="L2" s="19"/>
      <c r="M2" s="8"/>
      <c r="N2" s="8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87" ht="43.5" customHeight="1" x14ac:dyDescent="0.2">
      <c r="A3" s="45" t="s">
        <v>0</v>
      </c>
      <c r="B3" s="45" t="s">
        <v>12</v>
      </c>
      <c r="C3" s="45" t="s">
        <v>1</v>
      </c>
      <c r="D3" s="45" t="s">
        <v>2</v>
      </c>
      <c r="E3" s="43" t="s">
        <v>9</v>
      </c>
      <c r="F3" s="43"/>
      <c r="G3" s="43"/>
      <c r="H3" s="44" t="s">
        <v>8</v>
      </c>
      <c r="I3" s="44"/>
      <c r="J3" s="44"/>
      <c r="K3" s="20" t="s">
        <v>6</v>
      </c>
      <c r="L3" s="16"/>
      <c r="M3" s="5"/>
      <c r="N3" s="5"/>
    </row>
    <row r="4" spans="1:87" ht="137.25" customHeight="1" x14ac:dyDescent="0.2">
      <c r="A4" s="45"/>
      <c r="B4" s="45"/>
      <c r="C4" s="45"/>
      <c r="D4" s="45"/>
      <c r="E4" s="37" t="s">
        <v>23</v>
      </c>
      <c r="F4" s="37" t="s">
        <v>24</v>
      </c>
      <c r="G4" s="37" t="s">
        <v>25</v>
      </c>
      <c r="H4" s="20" t="s">
        <v>4</v>
      </c>
      <c r="I4" s="20" t="s">
        <v>3</v>
      </c>
      <c r="J4" s="21" t="s">
        <v>10</v>
      </c>
      <c r="K4" s="22" t="s">
        <v>11</v>
      </c>
      <c r="L4" s="16"/>
      <c r="M4" s="5"/>
      <c r="N4" s="5"/>
    </row>
    <row r="5" spans="1:87" s="4" customFormat="1" ht="49.5" customHeight="1" x14ac:dyDescent="0.25">
      <c r="A5" s="33">
        <v>1</v>
      </c>
      <c r="B5" s="35" t="s">
        <v>17</v>
      </c>
      <c r="C5" s="28" t="s">
        <v>15</v>
      </c>
      <c r="D5" s="29" t="s">
        <v>16</v>
      </c>
      <c r="E5" s="34">
        <v>18400</v>
      </c>
      <c r="F5" s="38">
        <v>19000</v>
      </c>
      <c r="G5" s="39">
        <v>18800</v>
      </c>
      <c r="H5" s="30">
        <f>AVERAGE(E5:G5)</f>
        <v>18733.333333333332</v>
      </c>
      <c r="I5" s="31">
        <f>SQRT(((SUM((POWER(E5-H5,2)),(POWER(F5-H5,2)),(POWER(G5-H5,2)))/(COLUMNS(E5:G5)-1))))</f>
        <v>305.50504633038935</v>
      </c>
      <c r="J5" s="31">
        <f>I5/H5*100</f>
        <v>1.630809855856171</v>
      </c>
      <c r="K5" s="32">
        <f>D5*H5</f>
        <v>37466.666666666664</v>
      </c>
      <c r="L5" s="23"/>
      <c r="M5" s="9"/>
      <c r="N5" s="9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</row>
    <row r="6" spans="1:87" s="4" customFormat="1" ht="22.5" x14ac:dyDescent="0.25">
      <c r="A6" s="33">
        <v>2</v>
      </c>
      <c r="B6" s="36" t="s">
        <v>20</v>
      </c>
      <c r="C6" s="28" t="s">
        <v>15</v>
      </c>
      <c r="D6" s="29" t="s">
        <v>14</v>
      </c>
      <c r="E6" s="34">
        <v>7000</v>
      </c>
      <c r="F6" s="38">
        <v>7200</v>
      </c>
      <c r="G6" s="34">
        <v>7100</v>
      </c>
      <c r="H6" s="30">
        <f t="shared" ref="H6:H10" si="0">AVERAGE(E6:G6)</f>
        <v>7100</v>
      </c>
      <c r="I6" s="31">
        <f t="shared" ref="I6:I10" si="1">SQRT(((SUM((POWER(E6-H6,2)),(POWER(F6-H6,2)),(POWER(G6-H6,2)))/(COLUMNS(E6:G6)-1))))</f>
        <v>100</v>
      </c>
      <c r="J6" s="31">
        <f t="shared" ref="J6:J10" si="2">I6/H6*100</f>
        <v>1.4084507042253522</v>
      </c>
      <c r="K6" s="32">
        <f t="shared" ref="K6:K10" si="3">D6*H6</f>
        <v>7100</v>
      </c>
      <c r="L6" s="23"/>
      <c r="M6" s="9"/>
      <c r="N6" s="9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</row>
    <row r="7" spans="1:87" s="4" customFormat="1" ht="22.5" x14ac:dyDescent="0.25">
      <c r="A7" s="33">
        <v>3</v>
      </c>
      <c r="B7" s="36" t="s">
        <v>18</v>
      </c>
      <c r="C7" s="28" t="s">
        <v>15</v>
      </c>
      <c r="D7" s="29" t="s">
        <v>14</v>
      </c>
      <c r="E7" s="34">
        <v>13000</v>
      </c>
      <c r="F7" s="38">
        <v>13500</v>
      </c>
      <c r="G7" s="34">
        <v>14000</v>
      </c>
      <c r="H7" s="30">
        <f t="shared" si="0"/>
        <v>13500</v>
      </c>
      <c r="I7" s="31">
        <f t="shared" si="1"/>
        <v>500</v>
      </c>
      <c r="J7" s="31">
        <f t="shared" si="2"/>
        <v>3.7037037037037033</v>
      </c>
      <c r="K7" s="32">
        <f t="shared" si="3"/>
        <v>13500</v>
      </c>
      <c r="L7" s="23"/>
      <c r="M7" s="9"/>
      <c r="N7" s="9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</row>
    <row r="8" spans="1:87" s="4" customFormat="1" ht="22.5" x14ac:dyDescent="0.25">
      <c r="A8" s="33">
        <v>4</v>
      </c>
      <c r="B8" s="36" t="s">
        <v>19</v>
      </c>
      <c r="C8" s="28" t="s">
        <v>15</v>
      </c>
      <c r="D8" s="29" t="s">
        <v>14</v>
      </c>
      <c r="E8" s="34">
        <v>20700</v>
      </c>
      <c r="F8" s="38">
        <v>21000</v>
      </c>
      <c r="G8" s="34">
        <v>20900</v>
      </c>
      <c r="H8" s="30">
        <f t="shared" si="0"/>
        <v>20866.666666666668</v>
      </c>
      <c r="I8" s="31">
        <f t="shared" si="1"/>
        <v>152.75252316519467</v>
      </c>
      <c r="J8" s="31">
        <f t="shared" si="2"/>
        <v>0.73204084583959106</v>
      </c>
      <c r="K8" s="32">
        <f t="shared" si="3"/>
        <v>20866.666666666668</v>
      </c>
      <c r="L8" s="23"/>
      <c r="M8" s="9"/>
      <c r="N8" s="9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</row>
    <row r="9" spans="1:87" s="4" customFormat="1" ht="22.5" x14ac:dyDescent="0.25">
      <c r="A9" s="33">
        <v>5</v>
      </c>
      <c r="B9" s="36" t="s">
        <v>22</v>
      </c>
      <c r="C9" s="28" t="s">
        <v>15</v>
      </c>
      <c r="D9" s="29" t="s">
        <v>14</v>
      </c>
      <c r="E9" s="34">
        <v>35000</v>
      </c>
      <c r="F9" s="38">
        <v>36000</v>
      </c>
      <c r="G9" s="34">
        <v>35500</v>
      </c>
      <c r="H9" s="30">
        <f t="shared" si="0"/>
        <v>35500</v>
      </c>
      <c r="I9" s="31">
        <f t="shared" si="1"/>
        <v>500</v>
      </c>
      <c r="J9" s="31">
        <f t="shared" si="2"/>
        <v>1.4084507042253522</v>
      </c>
      <c r="K9" s="32">
        <f t="shared" si="3"/>
        <v>35500</v>
      </c>
      <c r="L9" s="23"/>
      <c r="M9" s="9"/>
      <c r="N9" s="9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</row>
    <row r="10" spans="1:87" s="4" customFormat="1" ht="22.5" x14ac:dyDescent="0.25">
      <c r="A10" s="33">
        <v>6</v>
      </c>
      <c r="B10" s="36" t="s">
        <v>21</v>
      </c>
      <c r="C10" s="28" t="s">
        <v>15</v>
      </c>
      <c r="D10" s="29" t="s">
        <v>14</v>
      </c>
      <c r="E10" s="34">
        <v>22500</v>
      </c>
      <c r="F10" s="38">
        <v>22700</v>
      </c>
      <c r="G10" s="34">
        <v>22800</v>
      </c>
      <c r="H10" s="30">
        <f t="shared" si="0"/>
        <v>22666.666666666668</v>
      </c>
      <c r="I10" s="31">
        <f t="shared" si="1"/>
        <v>152.75252316519467</v>
      </c>
      <c r="J10" s="31">
        <f t="shared" si="2"/>
        <v>0.67390819043468231</v>
      </c>
      <c r="K10" s="32">
        <f t="shared" si="3"/>
        <v>22666.666666666668</v>
      </c>
      <c r="L10" s="23"/>
      <c r="M10" s="9"/>
      <c r="N10" s="9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</row>
    <row r="11" spans="1:87" ht="21.75" customHeight="1" x14ac:dyDescent="0.2">
      <c r="A11" s="50" t="s">
        <v>7</v>
      </c>
      <c r="B11" s="50"/>
      <c r="C11" s="50"/>
      <c r="D11" s="50"/>
      <c r="E11" s="50"/>
      <c r="F11" s="50"/>
      <c r="G11" s="50"/>
      <c r="H11" s="24"/>
      <c r="I11" s="24"/>
      <c r="J11" s="24"/>
      <c r="K11" s="40">
        <f>K5+K6+K7+K8+K9+K10</f>
        <v>137100</v>
      </c>
      <c r="L11" s="25"/>
      <c r="M11" s="6"/>
      <c r="N11" s="6"/>
    </row>
    <row r="12" spans="1:87" ht="5.25" customHeight="1" x14ac:dyDescent="0.2">
      <c r="A12" s="46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16"/>
      <c r="M12" s="5"/>
      <c r="N12" s="5"/>
    </row>
    <row r="13" spans="1:87" ht="66" customHeight="1" x14ac:dyDescent="0.2">
      <c r="A13" s="46" t="s">
        <v>13</v>
      </c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16"/>
      <c r="M13" s="5"/>
      <c r="N13" s="5"/>
    </row>
    <row r="14" spans="1:87" ht="8.25" customHeight="1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5"/>
      <c r="N14" s="5"/>
    </row>
    <row r="15" spans="1:87" x14ac:dyDescent="0.2">
      <c r="A15" s="16"/>
      <c r="B15" s="16" t="s">
        <v>26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5"/>
      <c r="N15" s="5"/>
    </row>
    <row r="16" spans="1:87" ht="36" customHeight="1" x14ac:dyDescent="0.2">
      <c r="A16" s="47" t="s">
        <v>29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16"/>
      <c r="M16" s="5"/>
      <c r="N16" s="5"/>
    </row>
    <row r="17" spans="1:14" x14ac:dyDescent="0.2">
      <c r="A17" s="48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5"/>
      <c r="N17" s="5"/>
    </row>
    <row r="18" spans="1:14" x14ac:dyDescent="0.2">
      <c r="A18" s="5"/>
      <c r="B18" s="5" t="s">
        <v>27</v>
      </c>
      <c r="C18" s="5" t="s">
        <v>28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spans="1:14" ht="15.75" x14ac:dyDescent="0.25">
      <c r="A19" s="5"/>
      <c r="B19" s="26"/>
      <c r="C19" s="27"/>
      <c r="D19" s="27"/>
      <c r="E19" s="27"/>
      <c r="F19" s="6"/>
      <c r="G19" s="6"/>
      <c r="H19" s="5"/>
      <c r="I19" s="5"/>
      <c r="J19" s="5"/>
      <c r="K19" s="5"/>
      <c r="L19" s="5"/>
      <c r="M19" s="5"/>
      <c r="N19" s="5"/>
    </row>
    <row r="20" spans="1:14" x14ac:dyDescent="0.2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</row>
    <row r="21" spans="1:14" x14ac:dyDescent="0.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</row>
    <row r="22" spans="1:14" x14ac:dyDescent="0.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</row>
    <row r="23" spans="1:14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</row>
    <row r="24" spans="1:14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</row>
    <row r="25" spans="1:14" x14ac:dyDescent="0.2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</row>
    <row r="26" spans="1:14" x14ac:dyDescent="0.2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</row>
    <row r="27" spans="1:14" x14ac:dyDescent="0.2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</row>
    <row r="28" spans="1:14" x14ac:dyDescent="0.2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</row>
    <row r="29" spans="1:14" x14ac:dyDescent="0.2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</row>
    <row r="30" spans="1:14" x14ac:dyDescent="0.2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</row>
    <row r="31" spans="1:14" x14ac:dyDescent="0.2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</row>
    <row r="32" spans="1:14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</row>
    <row r="33" spans="1:14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</row>
    <row r="34" spans="1:14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</row>
    <row r="35" spans="1:14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</row>
    <row r="36" spans="1:14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</row>
    <row r="37" spans="1:14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</row>
    <row r="38" spans="1:14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</row>
    <row r="39" spans="1:14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</row>
    <row r="40" spans="1:14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14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14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</row>
    <row r="43" spans="1:14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</row>
    <row r="44" spans="1:14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</row>
    <row r="45" spans="1:14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</row>
    <row r="46" spans="1:14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</row>
    <row r="47" spans="1:14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</row>
    <row r="48" spans="1:14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</row>
    <row r="49" spans="1:14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</row>
    <row r="50" spans="1:14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</row>
    <row r="51" spans="1:14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</row>
    <row r="52" spans="1:14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</row>
    <row r="53" spans="1:14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</row>
    <row r="54" spans="1:14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</row>
    <row r="55" spans="1:14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</row>
    <row r="56" spans="1:14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</row>
    <row r="57" spans="1:14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</row>
    <row r="58" spans="1:14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</row>
    <row r="59" spans="1:14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</row>
    <row r="60" spans="1:14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</row>
    <row r="61" spans="1:14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</row>
    <row r="62" spans="1:14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</row>
    <row r="63" spans="1:14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</row>
    <row r="64" spans="1:14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</row>
    <row r="65" spans="1:14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</row>
    <row r="66" spans="1:14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</row>
    <row r="67" spans="1:14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</row>
    <row r="68" spans="1:14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</row>
    <row r="69" spans="1:14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</row>
    <row r="70" spans="1:14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</row>
    <row r="71" spans="1:14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</row>
    <row r="72" spans="1:14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</row>
    <row r="73" spans="1:14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</row>
    <row r="74" spans="1:14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</row>
    <row r="75" spans="1:14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</row>
    <row r="76" spans="1:14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</row>
    <row r="77" spans="1:14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</row>
    <row r="78" spans="1:14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</row>
    <row r="79" spans="1:14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</row>
    <row r="80" spans="1:14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</row>
    <row r="81" spans="1:14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</row>
    <row r="82" spans="1:14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</row>
    <row r="83" spans="1:14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</row>
    <row r="84" spans="1:14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</row>
    <row r="85" spans="1:14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</row>
    <row r="86" spans="1:14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</row>
    <row r="87" spans="1:14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</row>
    <row r="88" spans="1:14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</row>
    <row r="89" spans="1:14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</row>
    <row r="90" spans="1:14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</row>
    <row r="91" spans="1:14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</row>
    <row r="92" spans="1:14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</row>
    <row r="93" spans="1:14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</row>
    <row r="94" spans="1:14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</row>
    <row r="95" spans="1:14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</row>
    <row r="96" spans="1:14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</row>
    <row r="97" spans="1:14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</row>
    <row r="98" spans="1:14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</row>
    <row r="99" spans="1:14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</row>
    <row r="100" spans="1:14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</row>
    <row r="101" spans="1:14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</row>
    <row r="102" spans="1:14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</row>
    <row r="103" spans="1:14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</row>
    <row r="104" spans="1:14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</row>
    <row r="105" spans="1:14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</row>
    <row r="106" spans="1:14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</row>
    <row r="107" spans="1:14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</row>
    <row r="108" spans="1:14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</row>
    <row r="109" spans="1:14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</row>
    <row r="110" spans="1:14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</row>
    <row r="111" spans="1:14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</row>
    <row r="112" spans="1:14" x14ac:dyDescent="0.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</row>
    <row r="113" spans="1:14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</row>
    <row r="114" spans="1:14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</row>
    <row r="115" spans="1:14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</row>
    <row r="116" spans="1:14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</row>
    <row r="117" spans="1:14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</row>
    <row r="118" spans="1:14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</row>
    <row r="119" spans="1:14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</row>
    <row r="120" spans="1:14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</row>
    <row r="121" spans="1:14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</row>
    <row r="122" spans="1:14" x14ac:dyDescent="0.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</row>
    <row r="123" spans="1:14" x14ac:dyDescent="0.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</row>
    <row r="124" spans="1:14" x14ac:dyDescent="0.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</row>
    <row r="125" spans="1:14" x14ac:dyDescent="0.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</row>
    <row r="126" spans="1:14" x14ac:dyDescent="0.2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</row>
    <row r="127" spans="1:14" x14ac:dyDescent="0.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</row>
    <row r="128" spans="1:14" x14ac:dyDescent="0.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</row>
    <row r="129" spans="1:14" x14ac:dyDescent="0.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</row>
    <row r="130" spans="1:14" x14ac:dyDescent="0.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</row>
    <row r="131" spans="1:14" x14ac:dyDescent="0.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</row>
    <row r="132" spans="1:14" x14ac:dyDescent="0.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</row>
    <row r="133" spans="1:14" x14ac:dyDescent="0.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</row>
    <row r="134" spans="1:14" x14ac:dyDescent="0.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</row>
    <row r="135" spans="1:14" x14ac:dyDescent="0.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</row>
    <row r="136" spans="1:14" x14ac:dyDescent="0.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</row>
    <row r="137" spans="1:14" x14ac:dyDescent="0.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</row>
    <row r="138" spans="1:14" x14ac:dyDescent="0.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</row>
    <row r="139" spans="1:14" x14ac:dyDescent="0.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</row>
    <row r="140" spans="1:14" x14ac:dyDescent="0.2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</row>
    <row r="141" spans="1:14" x14ac:dyDescent="0.2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</row>
    <row r="142" spans="1:14" x14ac:dyDescent="0.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</row>
    <row r="143" spans="1:14" x14ac:dyDescent="0.2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</row>
    <row r="144" spans="1:14" x14ac:dyDescent="0.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</row>
    <row r="145" spans="1:14" x14ac:dyDescent="0.2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</row>
    <row r="146" spans="1:14" x14ac:dyDescent="0.2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</row>
    <row r="147" spans="1:14" x14ac:dyDescent="0.2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</row>
    <row r="148" spans="1:14" x14ac:dyDescent="0.2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</row>
    <row r="149" spans="1:14" x14ac:dyDescent="0.2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</row>
    <row r="150" spans="1:14" x14ac:dyDescent="0.2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</row>
    <row r="151" spans="1:14" x14ac:dyDescent="0.2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</row>
    <row r="152" spans="1:14" x14ac:dyDescent="0.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</row>
    <row r="153" spans="1:14" x14ac:dyDescent="0.2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</row>
    <row r="154" spans="1:14" x14ac:dyDescent="0.2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</row>
    <row r="155" spans="1:14" x14ac:dyDescent="0.2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</row>
    <row r="156" spans="1:14" x14ac:dyDescent="0.2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</row>
    <row r="157" spans="1:14" x14ac:dyDescent="0.2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</row>
    <row r="158" spans="1:14" x14ac:dyDescent="0.2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</row>
    <row r="159" spans="1:14" x14ac:dyDescent="0.2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</row>
    <row r="160" spans="1:14" x14ac:dyDescent="0.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</row>
    <row r="161" spans="1:14" x14ac:dyDescent="0.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</row>
    <row r="162" spans="1:14" x14ac:dyDescent="0.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</row>
    <row r="163" spans="1:14" x14ac:dyDescent="0.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</row>
    <row r="164" spans="1:14" x14ac:dyDescent="0.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</row>
    <row r="165" spans="1:14" x14ac:dyDescent="0.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</row>
    <row r="166" spans="1:14" x14ac:dyDescent="0.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</row>
    <row r="167" spans="1:14" x14ac:dyDescent="0.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</row>
    <row r="168" spans="1:14" x14ac:dyDescent="0.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</row>
    <row r="169" spans="1:14" x14ac:dyDescent="0.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</row>
    <row r="170" spans="1:14" x14ac:dyDescent="0.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</row>
    <row r="171" spans="1:14" x14ac:dyDescent="0.2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</row>
    <row r="172" spans="1:14" x14ac:dyDescent="0.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</row>
    <row r="173" spans="1:14" x14ac:dyDescent="0.2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</row>
    <row r="174" spans="1:14" x14ac:dyDescent="0.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</row>
    <row r="175" spans="1:14" x14ac:dyDescent="0.2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</row>
    <row r="176" spans="1:14" x14ac:dyDescent="0.2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</row>
    <row r="177" spans="1:14" x14ac:dyDescent="0.2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</row>
    <row r="178" spans="1:14" x14ac:dyDescent="0.2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</row>
    <row r="179" spans="1:14" x14ac:dyDescent="0.2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</row>
    <row r="180" spans="1:14" x14ac:dyDescent="0.2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</row>
    <row r="181" spans="1:14" x14ac:dyDescent="0.2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</row>
    <row r="182" spans="1:14" x14ac:dyDescent="0.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</row>
    <row r="183" spans="1:14" x14ac:dyDescent="0.2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</row>
  </sheetData>
  <mergeCells count="12">
    <mergeCell ref="A13:K13"/>
    <mergeCell ref="A16:K16"/>
    <mergeCell ref="A17:L17"/>
    <mergeCell ref="A11:G11"/>
    <mergeCell ref="A12:K12"/>
    <mergeCell ref="A2:K2"/>
    <mergeCell ref="E3:G3"/>
    <mergeCell ref="H3:J3"/>
    <mergeCell ref="A3:A4"/>
    <mergeCell ref="B3:B4"/>
    <mergeCell ref="C3:C4"/>
    <mergeCell ref="D3:D4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110566.67</vt:lpstr>
      <vt:lpstr>'110566.67'!Область_печати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Катерина</cp:lastModifiedBy>
  <cp:lastPrinted>2026-06-24T05:02:10Z</cp:lastPrinted>
  <dcterms:created xsi:type="dcterms:W3CDTF">2014-01-15T18:15:09Z</dcterms:created>
  <dcterms:modified xsi:type="dcterms:W3CDTF">2026-06-24T05:02:39Z</dcterms:modified>
</cp:coreProperties>
</file>