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__п.5 компрессор (Раменский)_26-44-15594\"/>
    </mc:Choice>
  </mc:AlternateContent>
  <bookViews>
    <workbookView xWindow="-120" yWindow="-120" windowWidth="29040" windowHeight="15840" tabRatio="500"/>
  </bookViews>
  <sheets>
    <sheet name="НМЦК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/>
  <c r="O5" i="1"/>
  <c r="P5" i="1" s="1"/>
  <c r="Q5" i="1" s="1"/>
  <c r="Q6" i="1" l="1"/>
  <c r="M5" i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<sst xmlns="http://schemas.openxmlformats.org/spreadsheetml/2006/main" count="25" uniqueCount="25">
  <si>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</si>
  <si>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</si>
  <si>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</si>
  <si>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</si>
  <si>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</si>
  <si>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</si>
  <si>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</si>
  <si>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</si>
  <si>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</si>
  <si>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</si>
  <si>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</si>
  <si>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</si>
  <si>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</si>
  <si>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</si>
  <si>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</si>
  <si>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</si>
  <si>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Итого:</t>
  </si>
  <si>
    <t>шт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</si>
  <si>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</si>
  <si>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согласно ООЗ</t>
  </si>
  <si>
    <t>Ценовое предложение 1</t>
  </si>
  <si>
    <t>Ценовое предложение 2</t>
  </si>
  <si>
    <t>Ценовое предложение 3</t>
  </si>
  <si>
    <t>28.13.26.000</t>
  </si>
  <si>
    <t>Поршневой компрессор С415М/10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</si>
</sst>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1">
    <xf numFmtId="0" fontId="0" fillId="0" borderId="0" xfId="0"/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"/>
  <sheetViews>
    <sheetView tabSelected="1" zoomScaleNormal="100" workbookViewId="0">
      <selection activeCell="I23" sqref="I23"/>
    </sheetView>
  </sheetViews>
  <sheetFormatPr defaultColWidth="8.7109375" defaultRowHeight="12.75" x14ac:dyDescent="0.25"/>
  <cols>
    <col min="1" max="1" width="3.5703125" style="2" customWidth="1"/>
    <col min="2" max="2" width="14.5703125" style="2" customWidth="1"/>
    <col min="3" max="3" width="36.7109375" style="2" customWidth="1"/>
    <col min="4" max="4" width="17.28515625" style="2" customWidth="1"/>
    <col min="5" max="5" width="8.7109375" style="2"/>
    <col min="6" max="6" width="8.42578125" style="2" customWidth="1"/>
    <col min="7" max="7" width="17.28515625" style="2" customWidth="1"/>
    <col min="8" max="8" width="17.5703125" style="2" customWidth="1"/>
    <col min="9" max="9" width="18.42578125" style="2" customWidth="1"/>
    <col min="10" max="10" width="1.5703125" style="2" hidden="1" customWidth="1"/>
    <col min="11" max="11" width="15.7109375" style="2" customWidth="1"/>
    <col min="12" max="12" width="14.85546875" style="2" customWidth="1"/>
    <col min="13" max="13" width="12.5703125" style="2" customWidth="1"/>
    <col min="14" max="14" width="13.5703125" style="2" hidden="1" customWidth="1"/>
    <col min="15" max="16" width="14.42578125" style="2" customWidth="1"/>
    <col min="17" max="17" width="17" style="2" customWidth="1"/>
    <col min="18" max="18" width="30.28515625" style="2" customWidth="1"/>
    <col min="19" max="16384" width="8.7109375" style="2"/>
  </cols>
  <sheetData>
    <row r="2" spans="1:17" s="3" customFormat="1" ht="31.5" customHeight="1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3" customFormat="1" ht="42.6" customHeight="1" x14ac:dyDescent="0.25">
      <c r="A3" s="17" t="s">
        <v>0</v>
      </c>
      <c r="B3" s="18" t="s">
        <v>1</v>
      </c>
      <c r="C3" s="19" t="s">
        <v>2</v>
      </c>
      <c r="D3" s="18" t="s">
        <v>3</v>
      </c>
      <c r="E3" s="17" t="s">
        <v>4</v>
      </c>
      <c r="F3" s="17" t="s">
        <v>5</v>
      </c>
      <c r="G3" s="17" t="s">
        <v>6</v>
      </c>
      <c r="H3" s="17"/>
      <c r="I3" s="17"/>
      <c r="J3" s="4"/>
      <c r="K3" s="20" t="s">
        <v>7</v>
      </c>
      <c r="L3" s="20"/>
      <c r="M3" s="20"/>
      <c r="N3" s="17" t="s">
        <v>8</v>
      </c>
      <c r="O3" s="17"/>
      <c r="P3" s="17"/>
      <c r="Q3" s="17"/>
    </row>
    <row r="4" spans="1:17" s="3" customFormat="1" ht="75" customHeight="1" x14ac:dyDescent="0.25">
      <c r="A4" s="17"/>
      <c r="B4" s="18"/>
      <c r="C4" s="19"/>
      <c r="D4" s="18"/>
      <c r="E4" s="18"/>
      <c r="F4" s="17"/>
      <c r="G4" s="4" t="s">
        <v>20</v>
      </c>
      <c r="H4" s="5" t="s">
        <v>21</v>
      </c>
      <c r="I4" s="4" t="s">
        <v>22</v>
      </c>
      <c r="J4" s="4" t="s">
        <v>9</v>
      </c>
      <c r="K4" s="4" t="s">
        <v>10</v>
      </c>
      <c r="L4" s="4" t="s">
        <v>11</v>
      </c>
      <c r="M4" s="4" t="s">
        <v>12</v>
      </c>
      <c r="N4" s="4"/>
      <c r="O4" s="5" t="s">
        <v>13</v>
      </c>
      <c r="P4" s="4" t="s">
        <v>14</v>
      </c>
      <c r="Q4" s="4" t="s">
        <v>15</v>
      </c>
    </row>
    <row r="5" spans="1:17" s="3" customFormat="1" ht="75" customHeight="1" x14ac:dyDescent="0.25">
      <c r="A5" s="6">
        <v>1</v>
      </c>
      <c r="B5" s="7" t="s">
        <v>23</v>
      </c>
      <c r="C5" s="8" t="s">
        <v>24</v>
      </c>
      <c r="D5" s="6" t="s">
        <v>19</v>
      </c>
      <c r="E5" s="9" t="s">
        <v>17</v>
      </c>
      <c r="F5" s="10">
        <v>1</v>
      </c>
      <c r="G5" s="11">
        <v>139500</v>
      </c>
      <c r="H5" s="12">
        <v>138000</v>
      </c>
      <c r="I5" s="12">
        <v>134500</v>
      </c>
      <c r="J5" s="4"/>
      <c r="K5" s="12">
        <f t="shared" ref="K5" si="0">AVERAGE(G5:I5)</f>
        <v>137333.33333333334</v>
      </c>
      <c r="L5" s="13">
        <f t="shared" ref="L5" si="1">_xlfn.STDEV.P(G5:I5)</f>
        <v>2094.967514996089</v>
      </c>
      <c r="M5" s="13">
        <f t="shared" ref="M5" si="2">L5/K5*100</f>
        <v>1.5254617827641423</v>
      </c>
      <c r="N5" s="4"/>
      <c r="O5" s="12">
        <f t="shared" ref="O5" si="3">SMALL(G5:I5,1)</f>
        <v>134500</v>
      </c>
      <c r="P5" s="13">
        <f t="shared" ref="P5" si="4">O5</f>
        <v>134500</v>
      </c>
      <c r="Q5" s="13">
        <f t="shared" ref="Q5" si="5">P5*F5</f>
        <v>134500</v>
      </c>
    </row>
    <row r="6" spans="1:17" s="3" customFormat="1" ht="24.75" customHeight="1" x14ac:dyDescent="0.25">
      <c r="A6" s="15" t="s">
        <v>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4">
        <f>SUM(Q5:Q5)</f>
        <v>134500</v>
      </c>
    </row>
    <row r="7" spans="1:17" ht="24.75" customHeight="1" x14ac:dyDescent="0.25">
      <c r="G7" s="1"/>
      <c r="H7" s="1"/>
      <c r="I7" s="1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Кошарный Сергей Александрович</cp:lastModifiedBy>
  <cp:revision>19</cp:revision>
  <dcterms:created xsi:type="dcterms:W3CDTF">2015-02-03T08:47:49Z</dcterms:created>
  <dcterms:modified xsi:type="dcterms:W3CDTF">2026-07-30T08:46:42Z</dcterms:modified>
  <dc:language>ru-RU</dc:language>
</cp:coreProperties>
</file>