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20" yWindow="-120" windowWidth="20730" windowHeight="11160"/>
  </bookViews>
  <sheets>
    <sheet name="Общее" sheetId="3" r:id="rId1"/>
  </sheets>
  <definedNames>
    <definedName name="_xlnm._FilterDatabase" localSheetId="0" hidden="1">Общее!$A$10:$L$12</definedName>
    <definedName name="OLE_LINK1" localSheetId="0">Общее!$A$8</definedName>
    <definedName name="тз13">#REF!</definedName>
    <definedName name="тз1313">#REF!</definedName>
    <definedName name="тз131313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3" l="1"/>
  <c r="N11" i="3" s="1"/>
  <c r="O11" i="3" s="1"/>
  <c r="I11" i="3"/>
  <c r="J11" i="3" s="1"/>
  <c r="K11" i="3" s="1"/>
  <c r="O12" i="3" l="1"/>
</calcChain>
</file>

<file path=xl/sharedStrings.xml><?xml version="1.0" encoding="utf-8"?>
<sst xmlns="http://schemas.openxmlformats.org/spreadsheetml/2006/main" count="28" uniqueCount="28">
  <si>
    <t>Наименование товара, работы, услуги, входящих в объект закупки</t>
  </si>
  <si>
    <t>Единица измерения</t>
  </si>
  <si>
    <t>Порядковый номер позиции согласно описанию объекта закупки</t>
  </si>
  <si>
    <t>Однородность совокупности значений выявленных цен, используемых в настоящем расчете</t>
  </si>
  <si>
    <t xml:space="preserve">Средняя арифметическая величина цены за единицы &lt;ц&gt; </t>
  </si>
  <si>
    <t>Среднее квадратичное отклонение</t>
  </si>
  <si>
    <t>Цена за единицу измерения товара, работы, услуги без учета НДС согласно источникам ценовой информации, руб.</t>
  </si>
  <si>
    <t>НЦЕᵢ /ЦЕМ без учета НДС, руб. *</t>
  </si>
  <si>
    <t>Налог на добавленную стоимость (если применимо для закупаемого медицинского изделия), %</t>
  </si>
  <si>
    <t xml:space="preserve">НЦЕᵢ /ЦЕМ с НДС, руб. </t>
  </si>
  <si>
    <t>Начальная (максимальная) цена по позиции с НДС, руб.</t>
  </si>
  <si>
    <r>
      <t xml:space="preserve">коэффициент вариации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</si>
  <si>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Кол-во &lt;Vi&gt;</t>
  </si>
  <si>
    <t>* Расчет начальной цены единицы медицинского изделия, цены единицы медицинского изделия, для которого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эксплуатации, осуществляется по формуле:
где:
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</si>
  <si>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** Расчет начальной (максимальной) цены контракта (НМЦК) осуществляется по формуле:
где:
n - количество позиций закупаемых медицинских изделий;
НЦЕi - начальная цена единицы i-й позиции медицинского изделия, определяемая в соответствии с настоящим порядком (по применимости);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</si>
  <si>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t xml:space="preserve">Используемый метод определения начальной (максимальной) цены контракта: иной (в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изделий").
</t>
  </si>
  <si>
    <t>Обоснование выбранного метода обоснования начальной (максимальной) цены контракта: в соответствии с частью 22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пунктом 1 постановления Правительства Российской Федерации от 2 июля 2019 г. № 847 "О федеральном органе исполнительной власти, уполномоченном на установление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</si>
  <si>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 xml:space="preserve"> Обоснование начальной (максимальной) цены контракта и начальной цены единицы товара, работы, услуги при осуществлении закупок медицинских изделий</t>
  </si>
  <si>
    <r>
      <rPr>
        <i/>
        <sz val="11"/>
        <rFont val="Times New Roman"/>
        <family val="1"/>
        <charset val="204"/>
      </rPr>
      <t>(</t>
    </r>
    <r>
      <rPr>
        <i/>
        <u/>
        <sz val="11"/>
        <rFont val="Times New Roman"/>
        <family val="1"/>
        <charset val="204"/>
      </rPr>
      <t>предмет контракта)</t>
    </r>
  </si>
  <si>
    <t>Таблица для обоснования начальной (максимальной) цены контракта</t>
  </si>
  <si>
    <t>Начальная (максимальная) цена контракта, руб.***</t>
  </si>
  <si>
    <t>ОКПД2/КТРУ</t>
  </si>
  <si>
    <t>Поставка медицинских изделий</t>
  </si>
  <si>
    <t>–реквизиты ответов поставщиков: 
1) КП № 405/403 от 12.08.2026
2 ) КП № 461 от 12.08.2026
3) КП № УТ-434  от 12.08.2026</t>
  </si>
  <si>
    <t>набор</t>
  </si>
  <si>
    <t>21.20.23.111</t>
  </si>
  <si>
    <t>Тест-полоска</t>
  </si>
  <si>
    <t>Начальная (максимальная) цена контракта составила 9 175,00 рублей, однако, в связи с тем, что минимальная цена за единицу, определенная методом сопоставимых рыночных цен (анализа рынка) значительно ниже средневзвешенной цены, а также с тем, что п. 9 Порядка предусматривает возможность устанавливать цену не более средневзвешенной цены, в целях эффективного расходования бюджетных средств, руководствуясь п. 18 Порядка, начальная (максимальная) цена контратка, снижена заказчиком, исходя из имеющегося у заказчика объема финансового обеспечения для осуществления данной закупки и определена как минимальная цена за единицу товара, определенная методом сопоставимых рыночных цен (анализа рынка) и составила 8 000,00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</si>
</sst>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General"/>
    <numFmt numFmtId="167" formatCode="#,##0.00\ _₽"/>
    <numFmt numFmtId="168" formatCode="_-* #,##0.00\ &quot;€&quot;_-;\-* #,##0.00\ &quot;€&quot;_-;_-* &quot;-&quot;??\ &quot;€&quot;_-;_-@_-"/>
    <numFmt numFmtId="169" formatCode="_-* #,##0.00\ [$€]_-;\-* #,##0.00\ [$€]_-;_-* &quot;-&quot;??\ [$€]_-;_-@_-"/>
    <numFmt numFmtId="170" formatCode="_-* #,##0\ _B_F_-;\-* #,##0\ _B_F_-;_-* &quot;-&quot;\ _B_F_-;_-@_-"/>
  </numFmts>
  <fonts count="55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RotisSans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0"/>
      <color theme="1"/>
      <name val="Rotis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宋体"/>
      <charset val="134"/>
    </font>
    <font>
      <u/>
      <sz val="10"/>
      <color indexed="12"/>
      <name val="Arial"/>
      <family val="2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25">
    <xf numFmtId="0" fontId="0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1" applyNumberFormat="0" applyAlignment="0" applyProtection="0"/>
    <xf numFmtId="0" fontId="8" fillId="11" borderId="2" applyNumberFormat="0" applyAlignment="0" applyProtection="0"/>
    <xf numFmtId="0" fontId="9" fillId="11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12" borderId="7" applyNumberFormat="0" applyAlignment="0" applyProtection="0"/>
    <xf numFmtId="0" fontId="15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17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22" fillId="14" borderId="8" applyNumberForma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26" fillId="0" borderId="0"/>
    <xf numFmtId="166" fontId="32" fillId="0" borderId="0" applyBorder="0" applyProtection="0"/>
    <xf numFmtId="0" fontId="27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8" fillId="0" borderId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8" fillId="11" borderId="2" applyNumberFormat="0" applyAlignment="0" applyProtection="0"/>
    <xf numFmtId="0" fontId="8" fillId="11" borderId="2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164" fontId="29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5" fillId="0" borderId="0"/>
    <xf numFmtId="0" fontId="30" fillId="0" borderId="0">
      <alignment horizontal="left"/>
    </xf>
    <xf numFmtId="0" fontId="5" fillId="0" borderId="0"/>
    <xf numFmtId="0" fontId="25" fillId="0" borderId="0"/>
    <xf numFmtId="0" fontId="33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31" fillId="0" borderId="0"/>
    <xf numFmtId="0" fontId="24" fillId="0" borderId="0"/>
    <xf numFmtId="0" fontId="24" fillId="0" borderId="0"/>
    <xf numFmtId="0" fontId="34" fillId="0" borderId="0"/>
    <xf numFmtId="0" fontId="22" fillId="0" borderId="0"/>
    <xf numFmtId="0" fontId="22" fillId="0" borderId="0"/>
    <xf numFmtId="0" fontId="25" fillId="0" borderId="0"/>
    <xf numFmtId="0" fontId="5" fillId="0" borderId="0"/>
    <xf numFmtId="0" fontId="22" fillId="0" borderId="0"/>
    <xf numFmtId="0" fontId="24" fillId="0" borderId="0"/>
    <xf numFmtId="0" fontId="34" fillId="0" borderId="0"/>
    <xf numFmtId="0" fontId="5" fillId="0" borderId="0"/>
    <xf numFmtId="0" fontId="34" fillId="0" borderId="0"/>
    <xf numFmtId="0" fontId="22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14" borderId="8" applyNumberFormat="0" applyAlignment="0" applyProtection="0"/>
    <xf numFmtId="0" fontId="22" fillId="14" borderId="8" applyNumberForma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5" fontId="23" fillId="0" borderId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4" fillId="0" borderId="0" applyFill="0" applyBorder="0" applyAlignment="0" applyProtection="0"/>
    <xf numFmtId="165" fontId="5" fillId="0" borderId="0" applyFont="0" applyFill="0" applyBorder="0" applyAlignment="0" applyProtection="0"/>
    <xf numFmtId="165" fontId="24" fillId="0" borderId="0" applyFill="0" applyBorder="0" applyAlignment="0" applyProtection="0"/>
    <xf numFmtId="165" fontId="34" fillId="0" borderId="0" applyFont="0" applyFill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35" fillId="0" borderId="0" applyFill="0" applyBorder="0" applyAlignment="0" applyProtection="0"/>
    <xf numFmtId="0" fontId="3" fillId="0" borderId="0"/>
    <xf numFmtId="0" fontId="25" fillId="0" borderId="0"/>
    <xf numFmtId="0" fontId="22" fillId="0" borderId="0"/>
    <xf numFmtId="0" fontId="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165" fontId="23" fillId="0" borderId="0" applyFont="0" applyFill="0" applyBorder="0" applyAlignment="0" applyProtection="0"/>
    <xf numFmtId="165" fontId="23" fillId="0" borderId="0" applyFill="0" applyBorder="0" applyAlignment="0" applyProtection="0"/>
    <xf numFmtId="165" fontId="2" fillId="0" borderId="0" applyFont="0" applyFill="0" applyBorder="0" applyAlignment="0" applyProtection="0"/>
    <xf numFmtId="165" fontId="23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3" fillId="0" borderId="0" applyFill="0" applyBorder="0" applyAlignment="0" applyProtection="0"/>
    <xf numFmtId="0" fontId="2" fillId="0" borderId="0"/>
    <xf numFmtId="0" fontId="2" fillId="0" borderId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23" fillId="0" borderId="0"/>
    <xf numFmtId="0" fontId="40" fillId="0" borderId="0" applyNumberFormat="0" applyFill="0" applyBorder="0" applyAlignment="0" applyProtection="0">
      <alignment vertical="top"/>
      <protection locked="0"/>
    </xf>
    <xf numFmtId="168" fontId="23" fillId="0" borderId="0" applyFont="0" applyFill="0" applyBorder="0" applyAlignment="0" applyProtection="0"/>
    <xf numFmtId="0" fontId="23" fillId="0" borderId="0"/>
    <xf numFmtId="170" fontId="39" fillId="0" borderId="0" applyFon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57">
    <xf numFmtId="0" fontId="0" fillId="0" borderId="0" xfId="0"/>
    <xf numFmtId="0" fontId="25" fillId="15" borderId="0" xfId="108" applyFill="1"/>
    <xf numFmtId="0" fontId="25" fillId="15" borderId="0" xfId="108" applyFont="1" applyFill="1"/>
    <xf numFmtId="0" fontId="36" fillId="15" borderId="0" xfId="108" applyFont="1" applyFill="1" applyBorder="1" applyAlignment="1">
      <alignment horizontal="right" vertical="top" wrapText="1"/>
    </xf>
    <xf numFmtId="0" fontId="0" fillId="0" borderId="0" xfId="0" applyFont="1" applyFill="1"/>
    <xf numFmtId="0" fontId="42" fillId="0" borderId="0" xfId="0" applyFont="1" applyFill="1"/>
    <xf numFmtId="0" fontId="42" fillId="0" borderId="0" xfId="0" applyFont="1" applyFill="1" applyAlignment="1">
      <alignment vertical="center"/>
    </xf>
    <xf numFmtId="0" fontId="42" fillId="0" borderId="0" xfId="0" applyFont="1" applyFill="1" applyAlignment="1">
      <alignment vertical="top" wrapText="1"/>
    </xf>
    <xf numFmtId="0" fontId="42" fillId="0" borderId="0" xfId="0" applyFont="1" applyFill="1" applyAlignment="1">
      <alignment horizontal="center" vertical="top" wrapText="1"/>
    </xf>
    <xf numFmtId="0" fontId="42" fillId="0" borderId="0" xfId="0" applyFont="1" applyFill="1" applyAlignment="1">
      <alignment horizontal="left" vertical="top" wrapText="1"/>
    </xf>
    <xf numFmtId="0" fontId="42" fillId="0" borderId="0" xfId="0" applyFont="1" applyFill="1" applyBorder="1" applyAlignment="1">
      <alignment vertical="top" wrapText="1"/>
    </xf>
    <xf numFmtId="0" fontId="47" fillId="15" borderId="0" xfId="108" applyFont="1" applyFill="1"/>
    <xf numFmtId="0" fontId="37" fillId="0" borderId="0" xfId="108" applyFont="1" applyAlignment="1">
      <alignment horizontal="left" wrapText="1"/>
    </xf>
    <xf numFmtId="0" fontId="47" fillId="0" borderId="0" xfId="108" applyFont="1"/>
    <xf numFmtId="0" fontId="38" fillId="0" borderId="0" xfId="0" applyFont="1"/>
    <xf numFmtId="0" fontId="43" fillId="0" borderId="0" xfId="0" applyFont="1" applyFill="1" applyAlignment="1">
      <alignment vertical="center" wrapText="1"/>
    </xf>
    <xf numFmtId="0" fontId="48" fillId="0" borderId="0" xfId="0" applyFont="1" applyAlignment="1">
      <alignment vertical="top"/>
    </xf>
    <xf numFmtId="167" fontId="37" fillId="0" borderId="21" xfId="108" applyNumberFormat="1" applyFont="1" applyFill="1" applyBorder="1" applyAlignment="1">
      <alignment horizontal="center" vertical="center" wrapText="1"/>
    </xf>
    <xf numFmtId="10" fontId="37" fillId="0" borderId="21" xfId="0" applyNumberFormat="1" applyFont="1" applyFill="1" applyBorder="1" applyAlignment="1">
      <alignment horizontal="center" vertical="center" wrapText="1"/>
    </xf>
    <xf numFmtId="2" fontId="41" fillId="0" borderId="21" xfId="0" applyNumberFormat="1" applyFont="1" applyFill="1" applyBorder="1" applyAlignment="1">
      <alignment horizontal="center" vertical="center" wrapText="1"/>
    </xf>
    <xf numFmtId="0" fontId="50" fillId="25" borderId="21" xfId="0" applyFont="1" applyFill="1" applyBorder="1" applyAlignment="1" applyProtection="1">
      <alignment horizontal="center" vertical="top" wrapText="1"/>
    </xf>
    <xf numFmtId="0" fontId="49" fillId="25" borderId="21" xfId="0" applyFont="1" applyFill="1" applyBorder="1" applyAlignment="1" applyProtection="1">
      <alignment horizontal="center" vertical="top" wrapText="1"/>
    </xf>
    <xf numFmtId="0" fontId="52" fillId="25" borderId="21" xfId="108" applyFont="1" applyFill="1" applyBorder="1" applyAlignment="1">
      <alignment horizontal="center" wrapText="1"/>
    </xf>
    <xf numFmtId="0" fontId="52" fillId="25" borderId="22" xfId="108" applyFont="1" applyFill="1" applyBorder="1" applyAlignment="1">
      <alignment horizontal="center" wrapText="1"/>
    </xf>
    <xf numFmtId="0" fontId="52" fillId="25" borderId="23" xfId="108" applyFont="1" applyFill="1" applyBorder="1" applyAlignment="1">
      <alignment horizontal="center" wrapText="1"/>
    </xf>
    <xf numFmtId="0" fontId="52" fillId="15" borderId="22" xfId="108" applyFont="1" applyFill="1" applyBorder="1" applyAlignment="1">
      <alignment horizontal="center" vertical="center" wrapText="1"/>
    </xf>
    <xf numFmtId="167" fontId="37" fillId="0" borderId="23" xfId="108" applyNumberFormat="1" applyFont="1" applyFill="1" applyBorder="1" applyAlignment="1">
      <alignment horizontal="center" vertical="center" wrapText="1"/>
    </xf>
    <xf numFmtId="167" fontId="36" fillId="0" borderId="19" xfId="108" applyNumberFormat="1" applyFont="1" applyFill="1" applyBorder="1" applyAlignment="1">
      <alignment horizontal="center" vertical="top" wrapText="1"/>
    </xf>
    <xf numFmtId="0" fontId="42" fillId="0" borderId="10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165" fontId="42" fillId="0" borderId="25" xfId="141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53" fillId="0" borderId="11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13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left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3" fillId="0" borderId="2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17" xfId="108" applyFont="1" applyFill="1" applyBorder="1" applyAlignment="1">
      <alignment horizontal="right" vertical="top" wrapText="1"/>
    </xf>
    <xf numFmtId="0" fontId="36" fillId="0" borderId="18" xfId="108" applyFont="1" applyFill="1" applyBorder="1" applyAlignment="1">
      <alignment horizontal="right" vertical="top" wrapText="1"/>
    </xf>
    <xf numFmtId="0" fontId="49" fillId="25" borderId="16" xfId="0" applyFont="1" applyFill="1" applyBorder="1" applyAlignment="1">
      <alignment horizontal="center" vertical="center" wrapText="1"/>
    </xf>
    <xf numFmtId="0" fontId="49" fillId="25" borderId="23" xfId="0" applyFont="1" applyFill="1" applyBorder="1" applyAlignment="1">
      <alignment horizontal="center" vertical="center" wrapText="1"/>
    </xf>
    <xf numFmtId="0" fontId="49" fillId="25" borderId="15" xfId="0" applyFont="1" applyFill="1" applyBorder="1" applyAlignment="1">
      <alignment horizontal="center" vertical="center" wrapText="1"/>
    </xf>
    <xf numFmtId="0" fontId="37" fillId="15" borderId="0" xfId="108" applyFont="1" applyFill="1" applyBorder="1" applyAlignment="1">
      <alignment horizontal="left" vertical="top" wrapText="1"/>
    </xf>
    <xf numFmtId="0" fontId="49" fillId="25" borderId="21" xfId="0" applyFont="1" applyFill="1" applyBorder="1" applyAlignment="1">
      <alignment horizontal="center" vertical="center" wrapText="1"/>
    </xf>
    <xf numFmtId="0" fontId="49" fillId="25" borderId="14" xfId="0" applyFont="1" applyFill="1" applyBorder="1" applyAlignment="1">
      <alignment horizontal="center" vertical="center" wrapText="1"/>
    </xf>
    <xf numFmtId="0" fontId="49" fillId="25" borderId="22" xfId="0" applyFont="1" applyFill="1" applyBorder="1" applyAlignment="1">
      <alignment horizontal="center" vertical="center" wrapText="1"/>
    </xf>
    <xf numFmtId="2" fontId="50" fillId="25" borderId="15" xfId="0" applyNumberFormat="1" applyFont="1" applyFill="1" applyBorder="1" applyAlignment="1" applyProtection="1">
      <alignment horizontal="center" vertical="top" wrapText="1"/>
    </xf>
    <xf numFmtId="0" fontId="42" fillId="0" borderId="0" xfId="0" applyFont="1" applyFill="1" applyBorder="1" applyAlignment="1">
      <alignment horizontal="left" vertical="top" wrapText="1"/>
    </xf>
    <xf numFmtId="0" fontId="37" fillId="0" borderId="0" xfId="108" applyFont="1" applyAlignment="1">
      <alignment horizontal="left" vertical="top" wrapText="1"/>
    </xf>
    <xf numFmtId="0" fontId="48" fillId="0" borderId="0" xfId="0" applyFont="1" applyAlignment="1">
      <alignment horizontal="justify" vertical="top" wrapText="1"/>
    </xf>
    <xf numFmtId="0" fontId="37" fillId="0" borderId="0" xfId="0" applyFont="1" applyFill="1" applyBorder="1" applyAlignment="1">
      <alignment horizontal="left" vertical="top" wrapText="1"/>
    </xf>
    <xf numFmtId="0" fontId="54" fillId="0" borderId="0" xfId="0" applyFont="1" applyFill="1" applyBorder="1" applyAlignment="1">
      <alignment horizontal="left" vertical="top" wrapText="1"/>
    </xf>
    <xf numFmtId="0" fontId="42" fillId="0" borderId="0" xfId="0" applyFont="1" applyFill="1" applyBorder="1" applyAlignment="1">
      <alignment horizontal="left" vertical="center" wrapText="1"/>
    </xf>
    <xf numFmtId="0" fontId="38" fillId="0" borderId="0" xfId="108" applyFont="1" applyFill="1" applyAlignment="1">
      <alignment horizontal="left" vertical="top" wrapText="1"/>
    </xf>
  </cellXfs>
  <cellStyles count="225">
    <cellStyle name="20% - Акцент1 2" xfId="24"/>
    <cellStyle name="20% - Акцент1 3" xfId="25"/>
    <cellStyle name="20% - Акцент2 2" xfId="26"/>
    <cellStyle name="20% - Акцент2 3" xfId="27"/>
    <cellStyle name="20% - Акцент3 2" xfId="28"/>
    <cellStyle name="20% - Акцент3 3" xfId="29"/>
    <cellStyle name="20% - Акцент4 2" xfId="30"/>
    <cellStyle name="20% - Акцент4 3" xfId="31"/>
    <cellStyle name="20% - Акцент5 2" xfId="32"/>
    <cellStyle name="20% - Акцент5 3" xfId="33"/>
    <cellStyle name="20% - Акцент6 2" xfId="34"/>
    <cellStyle name="20% - Акцент6 3" xfId="35"/>
    <cellStyle name="40% - Акцент1 2" xfId="36"/>
    <cellStyle name="40% - Акцент1 3" xfId="37"/>
    <cellStyle name="40% - Акцент2 2" xfId="38"/>
    <cellStyle name="40% - Акцент2 3" xfId="39"/>
    <cellStyle name="40% - Акцент3 2" xfId="40"/>
    <cellStyle name="40% - Акцент3 3" xfId="41"/>
    <cellStyle name="40% - Акцент4 2" xfId="42"/>
    <cellStyle name="40% - Акцент4 3" xfId="43"/>
    <cellStyle name="40% - Акцент5 2" xfId="44"/>
    <cellStyle name="40% - Акцент5 3" xfId="45"/>
    <cellStyle name="40% - Акцент6 2" xfId="46"/>
    <cellStyle name="40% - Акцент6 3" xfId="47"/>
    <cellStyle name="60% - Акцент1 2" xfId="48"/>
    <cellStyle name="60% - Акцент1 3" xfId="49"/>
    <cellStyle name="60% - Акцент2 2" xfId="50"/>
    <cellStyle name="60% - Акцент2 3" xfId="51"/>
    <cellStyle name="60% - Акцент3 2" xfId="52"/>
    <cellStyle name="60% - Акцент3 3" xfId="53"/>
    <cellStyle name="60% - Акцент4 2" xfId="54"/>
    <cellStyle name="60% - Акцент4 3" xfId="55"/>
    <cellStyle name="60% - Акцент5 2" xfId="56"/>
    <cellStyle name="60% - Акцент5 3" xfId="57"/>
    <cellStyle name="60% - Акцент6 2" xfId="58"/>
    <cellStyle name="60% - Акцент6 3" xfId="59"/>
    <cellStyle name="Euro" xfId="185"/>
    <cellStyle name="Euro 2" xfId="186"/>
    <cellStyle name="Euro 3" xfId="187"/>
    <cellStyle name="Excel Built-in Normal" xfId="60"/>
    <cellStyle name="Excel Built-in Normal 2" xfId="61"/>
    <cellStyle name="Excel Built-in Normal 3" xfId="188"/>
    <cellStyle name="Nor}al" xfId="62"/>
    <cellStyle name="Nor}al 2" xfId="63"/>
    <cellStyle name="Normal 2" xfId="64"/>
    <cellStyle name="Normal 2 2" xfId="65"/>
    <cellStyle name="Normal 2 2 2" xfId="161"/>
    <cellStyle name="Normal 2 3" xfId="66"/>
    <cellStyle name="Normal 2 4" xfId="160"/>
    <cellStyle name="Normal 4" xfId="67"/>
    <cellStyle name="Normal_proposal" xfId="68"/>
    <cellStyle name="Standard 2" xfId="69"/>
    <cellStyle name="Акцент1" xfId="1" builtinId="29" customBuiltin="1"/>
    <cellStyle name="Акцент1 2" xfId="70"/>
    <cellStyle name="Акцент1 3" xfId="71"/>
    <cellStyle name="Акцент2" xfId="2" builtinId="33" customBuiltin="1"/>
    <cellStyle name="Акцент2 2" xfId="72"/>
    <cellStyle name="Акцент2 3" xfId="73"/>
    <cellStyle name="Акцент3" xfId="3" builtinId="37" customBuiltin="1"/>
    <cellStyle name="Акцент3 2" xfId="74"/>
    <cellStyle name="Акцент3 3" xfId="75"/>
    <cellStyle name="Акцент4" xfId="4" builtinId="41" customBuiltin="1"/>
    <cellStyle name="Акцент4 2" xfId="76"/>
    <cellStyle name="Акцент4 3" xfId="77"/>
    <cellStyle name="Акцент5" xfId="5" builtinId="45" customBuiltin="1"/>
    <cellStyle name="Акцент5 2" xfId="78"/>
    <cellStyle name="Акцент5 3" xfId="79"/>
    <cellStyle name="Акцент6" xfId="6" builtinId="49" customBuiltin="1"/>
    <cellStyle name="Акцент6 2" xfId="80"/>
    <cellStyle name="Акцент6 3" xfId="81"/>
    <cellStyle name="Ввод " xfId="7" builtinId="20" customBuiltin="1"/>
    <cellStyle name="Ввод  2" xfId="82"/>
    <cellStyle name="Ввод  3" xfId="83"/>
    <cellStyle name="Вывод" xfId="8" builtinId="21" customBuiltin="1"/>
    <cellStyle name="Вывод 2" xfId="84"/>
    <cellStyle name="Вывод 3" xfId="85"/>
    <cellStyle name="Вычисление" xfId="9" builtinId="22" customBuiltin="1"/>
    <cellStyle name="Вычисление 2" xfId="86"/>
    <cellStyle name="Вычисление 3" xfId="87"/>
    <cellStyle name="Гиперссылка 2" xfId="189"/>
    <cellStyle name="Денежный 2" xfId="88"/>
    <cellStyle name="Денежный 2 2" xfId="190"/>
    <cellStyle name="Заголовок 1" xfId="10" builtinId="16" customBuiltin="1"/>
    <cellStyle name="Заголовок 1 2" xfId="89"/>
    <cellStyle name="Заголовок 1 3" xfId="90"/>
    <cellStyle name="Заголовок 2" xfId="11" builtinId="17" customBuiltin="1"/>
    <cellStyle name="Заголовок 2 2" xfId="91"/>
    <cellStyle name="Заголовок 2 3" xfId="92"/>
    <cellStyle name="Заголовок 3" xfId="12" builtinId="18" customBuiltin="1"/>
    <cellStyle name="Заголовок 3 2" xfId="93"/>
    <cellStyle name="Заголовок 3 3" xfId="94"/>
    <cellStyle name="Заголовок 4" xfId="13" builtinId="19" customBuiltin="1"/>
    <cellStyle name="Заголовок 4 2" xfId="95"/>
    <cellStyle name="Заголовок 4 3" xfId="96"/>
    <cellStyle name="Итог" xfId="14" builtinId="25" customBuiltin="1"/>
    <cellStyle name="Итог 2" xfId="97"/>
    <cellStyle name="Итог 3" xfId="98"/>
    <cellStyle name="Контрольная ячейка" xfId="15" builtinId="23" customBuiltin="1"/>
    <cellStyle name="Контрольная ячейка 2" xfId="99"/>
    <cellStyle name="Контрольная ячейка 3" xfId="100"/>
    <cellStyle name="Название" xfId="16" builtinId="15" customBuiltin="1"/>
    <cellStyle name="Название 2" xfId="101"/>
    <cellStyle name="Название 3" xfId="102"/>
    <cellStyle name="Нейтральный" xfId="17" builtinId="28" customBuiltin="1"/>
    <cellStyle name="Нейтральный 2" xfId="103"/>
    <cellStyle name="Нейтральный 3" xfId="104"/>
    <cellStyle name="Обычный" xfId="0" builtinId="0"/>
    <cellStyle name="Обычный 10" xfId="105"/>
    <cellStyle name="Обычный 10 2" xfId="148"/>
    <cellStyle name="Обычный 10 2 2" xfId="175"/>
    <cellStyle name="Обычный 10 2 2 2" xfId="216"/>
    <cellStyle name="Обычный 10 2 3" xfId="200"/>
    <cellStyle name="Обычный 10 3" xfId="156"/>
    <cellStyle name="Обычный 10 3 2" xfId="183"/>
    <cellStyle name="Обычный 10 3 2 2" xfId="223"/>
    <cellStyle name="Обычный 10 3 3" xfId="207"/>
    <cellStyle name="Обычный 10 4" xfId="162"/>
    <cellStyle name="Обычный 10 4 2" xfId="209"/>
    <cellStyle name="Обычный 10 5" xfId="193"/>
    <cellStyle name="Обычный 11" xfId="106"/>
    <cellStyle name="Обычный 12" xfId="158"/>
    <cellStyle name="Обычный 13" xfId="157"/>
    <cellStyle name="Обычный 14" xfId="159"/>
    <cellStyle name="Обычный 14 2" xfId="184"/>
    <cellStyle name="Обычный 14 2 2" xfId="224"/>
    <cellStyle name="Обычный 14 3" xfId="208"/>
    <cellStyle name="Обычный 2" xfId="107"/>
    <cellStyle name="Обычный 2 10" xfId="194"/>
    <cellStyle name="Обычный 2 2" xfId="108"/>
    <cellStyle name="Обычный 2 2 2" xfId="109"/>
    <cellStyle name="Обычный 2 3" xfId="110"/>
    <cellStyle name="Обычный 2 3 2" xfId="111"/>
    <cellStyle name="Обычный 2 3 2 2" xfId="150"/>
    <cellStyle name="Обычный 2 3 2 2 2" xfId="177"/>
    <cellStyle name="Обычный 2 3 2 2 2 2" xfId="218"/>
    <cellStyle name="Обычный 2 3 2 2 3" xfId="202"/>
    <cellStyle name="Обычный 2 3 2 3" xfId="164"/>
    <cellStyle name="Обычный 2 3 2 3 2" xfId="211"/>
    <cellStyle name="Обычный 2 3 2 4" xfId="195"/>
    <cellStyle name="Обычный 2 4" xfId="112"/>
    <cellStyle name="Обычный 2 4 2" xfId="151"/>
    <cellStyle name="Обычный 2 4 2 2" xfId="178"/>
    <cellStyle name="Обычный 2 4 2 2 2" xfId="219"/>
    <cellStyle name="Обычный 2 4 2 3" xfId="203"/>
    <cellStyle name="Обычный 2 4 3" xfId="165"/>
    <cellStyle name="Обычный 2 4 3 2" xfId="212"/>
    <cellStyle name="Обычный 2 4 4" xfId="196"/>
    <cellStyle name="Обычный 2 5" xfId="113"/>
    <cellStyle name="Обычный 2 6" xfId="114"/>
    <cellStyle name="Обычный 2 7" xfId="149"/>
    <cellStyle name="Обычный 2 7 2" xfId="176"/>
    <cellStyle name="Обычный 2 7 2 2" xfId="217"/>
    <cellStyle name="Обычный 2 7 3" xfId="201"/>
    <cellStyle name="Обычный 2 8" xfId="163"/>
    <cellStyle name="Обычный 2 8 2" xfId="210"/>
    <cellStyle name="Обычный 2 9" xfId="191"/>
    <cellStyle name="Обычный 3" xfId="115"/>
    <cellStyle name="Обычный 3 2" xfId="116"/>
    <cellStyle name="Обычный 3 2 2" xfId="167"/>
    <cellStyle name="Обычный 3 3" xfId="117"/>
    <cellStyle name="Обычный 3 4" xfId="166"/>
    <cellStyle name="Обычный 4" xfId="118"/>
    <cellStyle name="Обычный 4 2" xfId="119"/>
    <cellStyle name="Обычный 4 3" xfId="120"/>
    <cellStyle name="Обычный 5" xfId="121"/>
    <cellStyle name="Обычный 5 2" xfId="122"/>
    <cellStyle name="Обычный 5 3" xfId="152"/>
    <cellStyle name="Обычный 5 3 2" xfId="179"/>
    <cellStyle name="Обычный 5 3 2 2" xfId="220"/>
    <cellStyle name="Обычный 5 3 3" xfId="204"/>
    <cellStyle name="Обычный 5 4" xfId="168"/>
    <cellStyle name="Обычный 5 4 2" xfId="213"/>
    <cellStyle name="Обычный 5 5" xfId="197"/>
    <cellStyle name="Обычный 6" xfId="123"/>
    <cellStyle name="Обычный 6 2" xfId="124"/>
    <cellStyle name="Обычный 6 3" xfId="169"/>
    <cellStyle name="Обычный 7" xfId="125"/>
    <cellStyle name="Обычный 7 2" xfId="153"/>
    <cellStyle name="Обычный 7 2 2" xfId="180"/>
    <cellStyle name="Обычный 7 2 2 2" xfId="221"/>
    <cellStyle name="Обычный 7 2 3" xfId="205"/>
    <cellStyle name="Обычный 7 3" xfId="170"/>
    <cellStyle name="Обычный 7 3 2" xfId="214"/>
    <cellStyle name="Обычный 7 4" xfId="198"/>
    <cellStyle name="Обычный 8" xfId="126"/>
    <cellStyle name="Обычный 9" xfId="127"/>
    <cellStyle name="Плохой" xfId="18" builtinId="27" customBuiltin="1"/>
    <cellStyle name="Плохой 2" xfId="128"/>
    <cellStyle name="Плохой 3" xfId="129"/>
    <cellStyle name="Пояснение" xfId="19" builtinId="53" customBuiltin="1"/>
    <cellStyle name="Пояснение 2" xfId="130"/>
    <cellStyle name="Пояснение 3" xfId="131"/>
    <cellStyle name="Примечание" xfId="20" builtinId="10" customBuiltin="1"/>
    <cellStyle name="Примечание 2" xfId="132"/>
    <cellStyle name="Примечание 3" xfId="133"/>
    <cellStyle name="Связанная ячейка" xfId="21" builtinId="24" customBuiltin="1"/>
    <cellStyle name="Связанная ячейка 2" xfId="134"/>
    <cellStyle name="Связанная ячейка 3" xfId="135"/>
    <cellStyle name="Текст предупреждения" xfId="22" builtinId="11" customBuiltin="1"/>
    <cellStyle name="Текст предупреждения 2" xfId="136"/>
    <cellStyle name="Текст предупреждения 3" xfId="137"/>
    <cellStyle name="Финансовый 2" xfId="139"/>
    <cellStyle name="Финансовый 2 2" xfId="140"/>
    <cellStyle name="Финансовый 2 3" xfId="141"/>
    <cellStyle name="Финансовый 2 4" xfId="171"/>
    <cellStyle name="Финансовый 3" xfId="142"/>
    <cellStyle name="Финансовый 3 2" xfId="172"/>
    <cellStyle name="Финансовый 4" xfId="143"/>
    <cellStyle name="Финансовый 4 2" xfId="144"/>
    <cellStyle name="Финансовый 4 2 2" xfId="174"/>
    <cellStyle name="Финансовый 4 3" xfId="154"/>
    <cellStyle name="Финансовый 4 3 2" xfId="181"/>
    <cellStyle name="Финансовый 4 3 2 2" xfId="222"/>
    <cellStyle name="Финансовый 4 3 3" xfId="206"/>
    <cellStyle name="Финансовый 4 4" xfId="173"/>
    <cellStyle name="Финансовый 4 4 2" xfId="215"/>
    <cellStyle name="Финансовый 4 5" xfId="199"/>
    <cellStyle name="Финансовый 5" xfId="145"/>
    <cellStyle name="Финансовый 6" xfId="138"/>
    <cellStyle name="Финансовый 7" xfId="155"/>
    <cellStyle name="Финансовый 7 2" xfId="182"/>
    <cellStyle name="Хороший" xfId="23" builtinId="26" customBuiltin="1"/>
    <cellStyle name="Хороший 2" xfId="146"/>
    <cellStyle name="Хороший 3" xfId="147"/>
    <cellStyle name="常规_Sheet1_5" xfId="1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940422</xdr:colOff>
      <xdr:row>8</xdr:row>
      <xdr:rowOff>595718</xdr:rowOff>
    </xdr:from>
    <xdr:to>
      <xdr:col>9</xdr:col>
      <xdr:colOff>921372</xdr:colOff>
      <xdr:row>8</xdr:row>
      <xdr:rowOff>1024343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7505" y="4596218"/>
          <a:ext cx="965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7620000"/>
          <a:ext cx="7620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19</xdr:col>
      <xdr:colOff>57150</xdr:colOff>
      <xdr:row>15</xdr:row>
      <xdr:rowOff>2858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18516600" y="129949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1</xdr:col>
      <xdr:colOff>1692088</xdr:colOff>
      <xdr:row>14</xdr:row>
      <xdr:rowOff>546847</xdr:rowOff>
    </xdr:from>
    <xdr:to>
      <xdr:col>2</xdr:col>
      <xdr:colOff>1815353</xdr:colOff>
      <xdr:row>14</xdr:row>
      <xdr:rowOff>1030941</xdr:rowOff>
    </xdr:to>
    <xdr:pic>
      <xdr:nvPicPr>
        <xdr:cNvPr id="10" name="Рисунок 8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48216671"/>
          <a:ext cx="2061882" cy="484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1669675</xdr:colOff>
      <xdr:row>15</xdr:row>
      <xdr:rowOff>358028</xdr:rowOff>
    </xdr:from>
    <xdr:to>
      <xdr:col>2</xdr:col>
      <xdr:colOff>1916205</xdr:colOff>
      <xdr:row>15</xdr:row>
      <xdr:rowOff>1064559</xdr:rowOff>
    </xdr:to>
    <xdr:pic>
      <xdr:nvPicPr>
        <xdr:cNvPr id="11" name="Рисунок 9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4087" y="50280234"/>
          <a:ext cx="2185147" cy="706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topLeftCell="A4" zoomScale="90" zoomScaleNormal="90" zoomScaleSheetLayoutView="85" workbookViewId="0">
      <selection activeCell="A15" sqref="A15:O15"/>
    </sheetView>
  </sheetViews>
  <sheetFormatPr defaultRowHeight="12.75"/>
  <cols>
    <col min="1" max="1" width="11.7109375" style="1" customWidth="1"/>
    <col min="2" max="2" width="29" style="2" customWidth="1"/>
    <col min="3" max="3" width="44.140625" style="2" customWidth="1"/>
    <col min="4" max="4" width="11.28515625" style="1" customWidth="1"/>
    <col min="5" max="5" width="12.28515625" style="1" customWidth="1"/>
    <col min="6" max="6" width="14.7109375" style="1" customWidth="1"/>
    <col min="7" max="7" width="13.5703125" style="1" customWidth="1"/>
    <col min="8" max="11" width="14.7109375" style="1" customWidth="1"/>
    <col min="12" max="12" width="17" style="1" customWidth="1"/>
    <col min="13" max="13" width="13.42578125" style="1" customWidth="1"/>
    <col min="14" max="14" width="18.140625" style="1" customWidth="1"/>
    <col min="15" max="15" width="16.85546875" style="1" customWidth="1"/>
    <col min="16" max="16384" width="9.140625" style="1"/>
  </cols>
  <sheetData>
    <row r="1" spans="1:15" s="4" customFormat="1" ht="46.5" customHeight="1" thickBot="1">
      <c r="A1" s="37" t="s">
        <v>17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s="5" customFormat="1" ht="25.5" customHeight="1" thickBot="1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15" customFormat="1" ht="19.5" customHeight="1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s="36" customFormat="1" ht="24" customHeight="1"/>
    <row r="5" spans="1:15" s="14" customFormat="1" ht="40.5" customHeight="1">
      <c r="A5" s="32" t="s">
        <v>15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s="14" customFormat="1" ht="79.5" customHeight="1">
      <c r="A6" s="32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5" s="6" customFormat="1" ht="27.75" customHeight="1" thickBot="1">
      <c r="A7" s="39" t="s">
        <v>19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15" ht="51.75" customHeight="1">
      <c r="A8" s="47" t="s">
        <v>2</v>
      </c>
      <c r="B8" s="44" t="s">
        <v>21</v>
      </c>
      <c r="C8" s="44" t="s">
        <v>0</v>
      </c>
      <c r="D8" s="44" t="s">
        <v>1</v>
      </c>
      <c r="E8" s="44" t="s">
        <v>12</v>
      </c>
      <c r="F8" s="44" t="s">
        <v>6</v>
      </c>
      <c r="G8" s="44"/>
      <c r="H8" s="44"/>
      <c r="I8" s="49" t="s">
        <v>3</v>
      </c>
      <c r="J8" s="49"/>
      <c r="K8" s="49"/>
      <c r="L8" s="44" t="s">
        <v>7</v>
      </c>
      <c r="M8" s="44" t="s">
        <v>8</v>
      </c>
      <c r="N8" s="44" t="s">
        <v>9</v>
      </c>
      <c r="O8" s="42" t="s">
        <v>10</v>
      </c>
    </row>
    <row r="9" spans="1:15" ht="112.5" customHeight="1">
      <c r="A9" s="48"/>
      <c r="B9" s="46"/>
      <c r="C9" s="46"/>
      <c r="D9" s="46"/>
      <c r="E9" s="46"/>
      <c r="F9" s="46" t="s">
        <v>23</v>
      </c>
      <c r="G9" s="46"/>
      <c r="H9" s="46"/>
      <c r="I9" s="20" t="s">
        <v>4</v>
      </c>
      <c r="J9" s="20" t="s">
        <v>5</v>
      </c>
      <c r="K9" s="21" t="s">
        <v>11</v>
      </c>
      <c r="L9" s="46"/>
      <c r="M9" s="46"/>
      <c r="N9" s="46"/>
      <c r="O9" s="43"/>
    </row>
    <row r="10" spans="1:15" ht="23.25" customHeight="1" thickBot="1">
      <c r="A10" s="23">
        <v>1</v>
      </c>
      <c r="B10" s="22">
        <v>2</v>
      </c>
      <c r="C10" s="22">
        <v>3</v>
      </c>
      <c r="D10" s="22">
        <v>4</v>
      </c>
      <c r="E10" s="22">
        <v>5</v>
      </c>
      <c r="F10" s="22">
        <v>6</v>
      </c>
      <c r="G10" s="22">
        <v>7</v>
      </c>
      <c r="H10" s="22">
        <v>8</v>
      </c>
      <c r="I10" s="22">
        <v>9</v>
      </c>
      <c r="J10" s="22">
        <v>10</v>
      </c>
      <c r="K10" s="22">
        <v>11</v>
      </c>
      <c r="L10" s="22">
        <v>12</v>
      </c>
      <c r="M10" s="22">
        <v>13</v>
      </c>
      <c r="N10" s="22">
        <v>14</v>
      </c>
      <c r="O10" s="24">
        <v>15</v>
      </c>
    </row>
    <row r="11" spans="1:15" ht="43.5" customHeight="1" thickBot="1">
      <c r="A11" s="25">
        <v>1</v>
      </c>
      <c r="B11" s="28" t="s">
        <v>25</v>
      </c>
      <c r="C11" s="29" t="s">
        <v>26</v>
      </c>
      <c r="D11" s="30" t="s">
        <v>24</v>
      </c>
      <c r="E11" s="30">
        <v>10</v>
      </c>
      <c r="F11" s="31">
        <v>955</v>
      </c>
      <c r="G11" s="31">
        <v>997.5</v>
      </c>
      <c r="H11" s="31">
        <v>800</v>
      </c>
      <c r="I11" s="17">
        <f t="shared" ref="I11" si="0">AVERAGE(F11:H11)</f>
        <v>917.5</v>
      </c>
      <c r="J11" s="17">
        <f t="shared" ref="J11" si="1">SQRT(((SUM((POWER(F11-I11,2)),(POWER(G11-I11,2)),(POWER(H11-I11,2))))/(COLUMNS(F11:H11)-1)))</f>
        <v>103.95311443145896</v>
      </c>
      <c r="K11" s="17">
        <f t="shared" ref="K11" si="2">J11/I11*100</f>
        <v>11.330039720050022</v>
      </c>
      <c r="L11" s="17">
        <f t="shared" ref="L11" si="3">ROUND(AVERAGE(F11:H11),2)</f>
        <v>917.5</v>
      </c>
      <c r="M11" s="18">
        <v>0</v>
      </c>
      <c r="N11" s="19">
        <f>ROUND(L11+(L11*M11),2)</f>
        <v>917.5</v>
      </c>
      <c r="O11" s="26">
        <f>N11*E11</f>
        <v>9175</v>
      </c>
    </row>
    <row r="12" spans="1:15" ht="19.5" customHeight="1" thickBot="1">
      <c r="A12" s="40" t="s">
        <v>20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27">
        <f>SUM(O11:O11)</f>
        <v>9175</v>
      </c>
    </row>
    <row r="13" spans="1:15" ht="13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5" s="11" customFormat="1" ht="7.5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5" spans="1:15" s="16" customFormat="1" ht="189" customHeight="1">
      <c r="A15" s="52" t="s">
        <v>13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s="16" customFormat="1" ht="166.5" customHeight="1">
      <c r="A16" s="52" t="s">
        <v>14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</row>
    <row r="17" spans="1:16" s="13" customFormat="1" ht="83.25" customHeight="1">
      <c r="A17" s="56" t="s">
        <v>27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12"/>
    </row>
    <row r="18" spans="1:16" s="13" customFormat="1" ht="44.25" customHeight="1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12"/>
    </row>
    <row r="19" spans="1:16" s="7" customFormat="1" ht="18" customHeight="1">
      <c r="A19" s="53"/>
      <c r="B19" s="54"/>
      <c r="C19" s="54"/>
      <c r="F19" s="8"/>
      <c r="H19" s="9"/>
      <c r="J19" s="10"/>
    </row>
    <row r="20" spans="1:16" s="7" customFormat="1" ht="21" customHeight="1">
      <c r="A20" s="55"/>
      <c r="B20" s="55"/>
      <c r="C20" s="55"/>
      <c r="F20" s="8"/>
      <c r="H20" s="9"/>
      <c r="J20" s="10"/>
    </row>
    <row r="21" spans="1:16" s="7" customFormat="1" ht="19.5" customHeight="1">
      <c r="A21" s="50"/>
      <c r="B21" s="50"/>
      <c r="C21" s="50"/>
      <c r="F21" s="8"/>
      <c r="H21" s="9"/>
      <c r="J21" s="10"/>
    </row>
  </sheetData>
  <autoFilter ref="A10:L12"/>
  <mergeCells count="28">
    <mergeCell ref="A21:C21"/>
    <mergeCell ref="A18:O18"/>
    <mergeCell ref="A16:O16"/>
    <mergeCell ref="A15:O15"/>
    <mergeCell ref="A19:C19"/>
    <mergeCell ref="A20:C20"/>
    <mergeCell ref="A17:O17"/>
    <mergeCell ref="A7:O7"/>
    <mergeCell ref="A12:N12"/>
    <mergeCell ref="O8:O9"/>
    <mergeCell ref="F8:H8"/>
    <mergeCell ref="A14:O14"/>
    <mergeCell ref="M8:M9"/>
    <mergeCell ref="N8:N9"/>
    <mergeCell ref="A8:A9"/>
    <mergeCell ref="B8:B9"/>
    <mergeCell ref="C8:C9"/>
    <mergeCell ref="D8:D9"/>
    <mergeCell ref="E8:E9"/>
    <mergeCell ref="L8:L9"/>
    <mergeCell ref="I8:K8"/>
    <mergeCell ref="F9:H9"/>
    <mergeCell ref="A6:O6"/>
    <mergeCell ref="A5:O5"/>
    <mergeCell ref="A2:O2"/>
    <mergeCell ref="A4:XFD4"/>
    <mergeCell ref="A1:O1"/>
    <mergeCell ref="A3:O3"/>
  </mergeCells>
  <printOptions horizontalCentered="1"/>
  <pageMargins left="0.19685039370078741" right="0.19685039370078741" top="0.19685039370078741" bottom="0.19685039370078741" header="0" footer="0"/>
  <pageSetup paperSize="9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Общее</vt:lpstr>
      <vt:lpstr>Общее!OLE_LINK1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2017-07-31T08:11:11Z</dcterms:created>
  <dcterms:modified xsi:type="dcterms:W3CDTF">2026-09-01T03:11:08Z</dcterms:modified>
</cp:coreProperties>
</file>