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230" yWindow="1575" windowWidth="13860" windowHeight="12435" tabRatio="500"/>
  </bookViews>
  <sheets>
    <sheet name="Лист1" sheetId="1" r:id="rId1"/>
  </sheets>
  <definedNames>
    <definedName name="_xlnm.Print_Area" localSheetId="0">Лист1!$A$1:$L$24</definedName>
  </definedNames>
  <calcPr calcId="145621" refMode="R1C1"/>
</workbook>
</file>

<file path=xl/calcChain.xml><?xml version="1.0" encoding="utf-8"?>
<calcChain xmlns="http://schemas.openxmlformats.org/spreadsheetml/2006/main">
  <c r="L13" i="1" l="1"/>
  <c r="L18" i="1"/>
  <c r="L17" i="1"/>
  <c r="L16" i="1"/>
  <c r="L15" i="1"/>
  <c r="L14" i="1"/>
  <c r="I14" i="1" l="1"/>
  <c r="J14" i="1" s="1"/>
  <c r="I18" i="1"/>
  <c r="J18" i="1" s="1"/>
  <c r="I17" i="1"/>
  <c r="J17" i="1" s="1"/>
  <c r="I16" i="1"/>
  <c r="J16" i="1" s="1"/>
  <c r="I15" i="1"/>
  <c r="J15" i="1" s="1"/>
  <c r="I13" i="1"/>
  <c r="J13" i="1" s="1"/>
  <c r="I12" i="1" l="1"/>
  <c r="J12" i="1" s="1"/>
  <c r="L12" i="1" l="1"/>
  <c r="L19" i="1" s="1"/>
  <c r="L20" i="1" l="1"/>
</calcChain>
</file>

<file path=xl/sharedStrings.xml><?xml version="1.0" encoding="utf-8"?>
<sst xmlns="http://schemas.openxmlformats.org/spreadsheetml/2006/main" count="48" uniqueCount="34">
  <si>
    <t xml:space="preserve">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</si>
  <si>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</si>
  <si>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</si>
  <si>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</si>
  <si>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ОКПД2/КТРУ</t>
  </si>
  <si>
    <t>Единица измерения</t>
  </si>
  <si>
    <t>Кол-во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</si>
  <si>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</si>
  <si>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</si>
  <si>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</si>
  <si>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</si>
  <si>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</si>
  <si>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Используемый метод определения НМЦК
с обоснованием:</t>
  </si>
  <si>
    <t>Средняя цена (руб.)</t>
  </si>
  <si>
    <t>Контрактный управляющий:</t>
  </si>
  <si>
    <t>/Харитонова Е.В.</t>
  </si>
  <si>
    <t>Наименование объекта закупки</t>
  </si>
  <si>
    <t xml:space="preserve">Обоснование начальной (максимальной) цены контракта, 
цены контракта/договора, заключаемого с единственным поставщиком (подрядчиком, исполнителем)           </t>
  </si>
  <si>
    <t>Метод сопоставимых рыночных цен (анализа рынка) является приоритетным для определения и обоснования начальной (максимальной) цены договора.
Расчет выполнен в соответствии с Методическими рекомендациями, утвержденными приказом МЭР РФ от 02.10.2013 №567</t>
  </si>
  <si>
    <t>На основании проведенного анализа рынка и расчетов, НМЦК составляет:</t>
  </si>
  <si>
    <t>штука</t>
  </si>
  <si>
    <t>71.20.19.140</t>
  </si>
  <si>
    <t>визуальный осмотр</t>
  </si>
  <si>
    <t>проверка наличия цепи между заземлителями и заземленными элеменитами</t>
  </si>
  <si>
    <t>измерение сопротивления изоляции кабельных линий</t>
  </si>
  <si>
    <t>замер полного сопротивления "фаза-нуль" (прорверка согласования параметров цепи "фаза-нуль" с характеристиками аппаратов защиты)</t>
  </si>
  <si>
    <t>составление технического задания</t>
  </si>
  <si>
    <t>проверка устройств АВР со схемой восстановления напряжения</t>
  </si>
  <si>
    <t>проверка автоматитческих выключателе напряжением до 1000в</t>
  </si>
  <si>
    <t>Дата подготовки обоснования НМЦК: 15.06.2026</t>
  </si>
  <si>
    <t>Коммерческое предложение №7601 от 11.06.2026г.</t>
  </si>
  <si>
    <t xml:space="preserve">Проведение комплекса диагностических работ по анализу функциональности электрооборудования и выдача рекомендаций по восстановлению его работоспособности перед работами по установке источника бесперебойного питания для обеспечения аварийной эвакуации зрителей и сотрудников Театра СТИ
</t>
  </si>
  <si>
    <t>Коммерческое предложение №3217 от 11.06.2027</t>
  </si>
  <si>
    <t>Коммерческое предложение №09 от 11.06.2026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</si>
</sst>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0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0.8"/>
      <name val="Times New Roman"/>
      <family val="1"/>
      <charset val="204"/>
    </font>
    <font>
      <sz val="9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Alignment="0"/>
    <xf numFmtId="0" fontId="9" fillId="0" borderId="0" applyAlignment="0"/>
  </cellStyleXfs>
  <cellXfs count="44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0" fontId="0" fillId="0" borderId="0" xfId="0"/>
    <xf numFmtId="0" fontId="3" fillId="0" borderId="1" xfId="0" applyFont="1" applyFill="1" applyBorder="1" applyAlignment="1">
      <alignment vertical="top" wrapText="1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/>
    <xf numFmtId="2" fontId="5" fillId="0" borderId="0" xfId="0" applyNumberFormat="1" applyFont="1" applyFill="1"/>
    <xf numFmtId="0" fontId="6" fillId="0" borderId="0" xfId="0" applyFont="1" applyFill="1"/>
    <xf numFmtId="2" fontId="5" fillId="0" borderId="10" xfId="0" applyNumberFormat="1" applyFont="1" applyFill="1" applyBorder="1"/>
    <xf numFmtId="2" fontId="5" fillId="0" borderId="0" xfId="0" applyNumberFormat="1" applyFont="1" applyFill="1" applyBorder="1"/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2" fontId="6" fillId="0" borderId="0" xfId="0" applyNumberFormat="1" applyFont="1" applyFill="1"/>
    <xf numFmtId="0" fontId="3" fillId="0" borderId="4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164" fontId="3" fillId="0" borderId="5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154728</xdr:colOff>
      <xdr:row>8</xdr:row>
      <xdr:rowOff>118745</xdr:rowOff>
    </xdr:from>
    <xdr:to>
      <xdr:col>1</xdr:col>
      <xdr:colOff>1239519</xdr:colOff>
      <xdr:row>8</xdr:row>
      <xdr:rowOff>738505</xdr:rowOff>
    </xdr:to>
    <xdr:pic>
      <xdr:nvPicPr>
        <xdr:cNvPr id="2" name="Изображение 1"/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28" y="2214245"/>
          <a:ext cx="1613958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7408</xdr:colOff>
      <xdr:row>10</xdr:row>
      <xdr:rowOff>159809</xdr:rowOff>
    </xdr:from>
    <xdr:to>
      <xdr:col>11</xdr:col>
      <xdr:colOff>1408218</xdr:colOff>
      <xdr:row>10</xdr:row>
      <xdr:rowOff>688129</xdr:rowOff>
    </xdr:to>
    <xdr:pic>
      <xdr:nvPicPr>
        <xdr:cNvPr id="3" name="Изображение 2"/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24491" y="5176309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123825</xdr:colOff>
      <xdr:row>10</xdr:row>
      <xdr:rowOff>76200</xdr:rowOff>
    </xdr:from>
    <xdr:to>
      <xdr:col>8</xdr:col>
      <xdr:colOff>1200150</xdr:colOff>
      <xdr:row>10</xdr:row>
      <xdr:rowOff>601980</xdr:rowOff>
    </xdr:to>
    <xdr:pic>
      <xdr:nvPicPr>
        <xdr:cNvPr id="4" name="Picture 2"/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6059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180976</xdr:colOff>
      <xdr:row>10</xdr:row>
      <xdr:rowOff>152399</xdr:rowOff>
    </xdr:from>
    <xdr:to>
      <xdr:col>9</xdr:col>
      <xdr:colOff>1381126</xdr:colOff>
      <xdr:row>10</xdr:row>
      <xdr:rowOff>608964</xdr:rowOff>
    </xdr:to>
    <xdr:pic>
      <xdr:nvPicPr>
        <xdr:cNvPr id="5" name="Picture 1"/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5" y="4836160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view="pageBreakPreview" topLeftCell="G10" zoomScale="90" zoomScaleNormal="100" zoomScaleSheetLayoutView="90" workbookViewId="0">
      <selection activeCell="K19" sqref="K19"/>
    </sheetView>
  </sheetViews>
  <sheetFormatPr defaultRowHeight="15" x14ac:dyDescent="0.25"/>
  <cols>
    <col min="1" max="1" width="7.85546875" customWidth="1"/>
    <col min="2" max="2" width="31.28515625" customWidth="1"/>
    <col min="3" max="3" width="18.7109375" customWidth="1"/>
    <col min="4" max="4" width="17" customWidth="1"/>
    <col min="5" max="5" width="8.85546875" customWidth="1"/>
    <col min="6" max="7" width="22" style="1" customWidth="1"/>
    <col min="8" max="8" width="24.28515625" style="1" bestFit="1" customWidth="1"/>
    <col min="9" max="9" width="19.5703125" style="1" bestFit="1" customWidth="1"/>
    <col min="10" max="10" width="23" style="1" customWidth="1"/>
    <col min="11" max="11" width="15.140625" style="1" customWidth="1"/>
    <col min="12" max="12" width="24.28515625" style="1" customWidth="1"/>
    <col min="13" max="13" width="18.42578125" customWidth="1"/>
    <col min="14" max="1007" width="9.140625" customWidth="1"/>
  </cols>
  <sheetData>
    <row r="1" spans="1:12" x14ac:dyDescent="0.25">
      <c r="A1" s="2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</row>
    <row r="2" spans="1:12" x14ac:dyDescent="0.25">
      <c r="A2" s="2"/>
      <c r="B2" s="2"/>
      <c r="C2" s="2"/>
      <c r="D2" s="2"/>
      <c r="E2" s="2"/>
      <c r="F2" s="4"/>
      <c r="G2" s="4"/>
      <c r="H2" s="4"/>
      <c r="I2" s="4"/>
      <c r="J2" s="4"/>
      <c r="K2" s="4"/>
      <c r="L2" s="4"/>
    </row>
    <row r="3" spans="1:12" ht="56.25" customHeight="1" x14ac:dyDescent="0.3">
      <c r="A3" s="7" t="s">
        <v>17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x14ac:dyDescent="0.25">
      <c r="A4" s="8"/>
      <c r="B4" s="8"/>
      <c r="C4" s="8"/>
      <c r="D4" s="8"/>
      <c r="E4" s="8"/>
      <c r="F4" s="9"/>
      <c r="G4" s="9"/>
      <c r="H4" s="9"/>
      <c r="I4" s="9"/>
      <c r="J4" s="9"/>
      <c r="K4" s="9"/>
      <c r="L4" s="9"/>
    </row>
    <row r="5" spans="1:12" x14ac:dyDescent="0.25">
      <c r="A5" s="8"/>
      <c r="B5" s="8"/>
      <c r="C5" s="8"/>
      <c r="D5" s="8"/>
      <c r="E5" s="8"/>
      <c r="F5" s="9"/>
      <c r="G5" s="9"/>
      <c r="H5" s="9"/>
      <c r="I5" s="11"/>
      <c r="J5" s="12"/>
      <c r="K5" s="9"/>
      <c r="L5" s="9"/>
    </row>
    <row r="6" spans="1:12" ht="31.5" customHeight="1" x14ac:dyDescent="0.25">
      <c r="A6" s="13" t="s">
        <v>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38.25" customHeight="1" x14ac:dyDescent="0.25">
      <c r="A7" s="13" t="s">
        <v>12</v>
      </c>
      <c r="B7" s="14"/>
      <c r="C7" s="15"/>
      <c r="D7" s="13" t="s">
        <v>18</v>
      </c>
      <c r="E7" s="14"/>
      <c r="F7" s="14"/>
      <c r="G7" s="14"/>
      <c r="H7" s="14"/>
      <c r="I7" s="14"/>
      <c r="J7" s="14"/>
      <c r="K7" s="14"/>
      <c r="L7" s="14"/>
    </row>
    <row r="8" spans="1:12" ht="54.75" customHeight="1" x14ac:dyDescent="0.25">
      <c r="A8" s="16" t="s">
        <v>31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2" ht="129" customHeight="1" x14ac:dyDescent="0.25">
      <c r="A9" s="6" t="s">
        <v>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t="38.25" x14ac:dyDescent="0.25">
      <c r="A10" s="18" t="s">
        <v>3</v>
      </c>
      <c r="B10" s="18" t="s">
        <v>16</v>
      </c>
      <c r="C10" s="19" t="s">
        <v>4</v>
      </c>
      <c r="D10" s="18" t="s">
        <v>5</v>
      </c>
      <c r="E10" s="19" t="s">
        <v>6</v>
      </c>
      <c r="F10" s="20" t="s">
        <v>30</v>
      </c>
      <c r="G10" s="20" t="s">
        <v>33</v>
      </c>
      <c r="H10" s="20" t="s">
        <v>32</v>
      </c>
      <c r="I10" s="21" t="s">
        <v>7</v>
      </c>
      <c r="J10" s="21" t="s">
        <v>8</v>
      </c>
      <c r="K10" s="19" t="s">
        <v>13</v>
      </c>
      <c r="L10" s="22" t="s">
        <v>9</v>
      </c>
    </row>
    <row r="11" spans="1:12" ht="60.75" customHeight="1" x14ac:dyDescent="0.25">
      <c r="A11" s="18"/>
      <c r="B11" s="18"/>
      <c r="C11" s="19"/>
      <c r="D11" s="18"/>
      <c r="E11" s="19"/>
      <c r="F11" s="20" t="s">
        <v>10</v>
      </c>
      <c r="G11" s="20" t="s">
        <v>10</v>
      </c>
      <c r="H11" s="20" t="s">
        <v>10</v>
      </c>
      <c r="I11" s="23"/>
      <c r="J11" s="23"/>
      <c r="K11" s="19"/>
      <c r="L11" s="24"/>
    </row>
    <row r="12" spans="1:12" s="5" customFormat="1" x14ac:dyDescent="0.25">
      <c r="A12" s="25">
        <v>1</v>
      </c>
      <c r="B12" s="42" t="s">
        <v>22</v>
      </c>
      <c r="C12" s="21" t="s">
        <v>21</v>
      </c>
      <c r="D12" s="25" t="s">
        <v>20</v>
      </c>
      <c r="E12" s="26">
        <v>3</v>
      </c>
      <c r="F12" s="27">
        <v>1140</v>
      </c>
      <c r="G12" s="27">
        <v>1090</v>
      </c>
      <c r="H12" s="27">
        <v>1000</v>
      </c>
      <c r="I12" s="28">
        <f>SQRT(((SUM((POWER(F12-K12,2)),(POWER(G12-K12,2)),(POWER(H12-K12,2)))/2)))</f>
        <v>70.945988963436122</v>
      </c>
      <c r="J12" s="28">
        <f>I12*100/K12</f>
        <v>6.5893903390487445</v>
      </c>
      <c r="K12" s="28">
        <v>1076.67</v>
      </c>
      <c r="L12" s="28">
        <f>K12*E12</f>
        <v>3230.01</v>
      </c>
    </row>
    <row r="13" spans="1:12" s="5" customFormat="1" ht="38.25" x14ac:dyDescent="0.25">
      <c r="A13" s="41">
        <v>2</v>
      </c>
      <c r="B13" s="42" t="s">
        <v>23</v>
      </c>
      <c r="C13" s="21" t="s">
        <v>21</v>
      </c>
      <c r="D13" s="25" t="s">
        <v>20</v>
      </c>
      <c r="E13" s="26">
        <v>1450</v>
      </c>
      <c r="F13" s="27">
        <v>94.62</v>
      </c>
      <c r="G13" s="27">
        <v>90.47</v>
      </c>
      <c r="H13" s="27">
        <v>83</v>
      </c>
      <c r="I13" s="28">
        <f>SQRT(((SUM((POWER(F13-K13,2)),(POWER(G13-K13,2)),(POWER(H13-K13,2)))/2)))</f>
        <v>5.8885184893995213</v>
      </c>
      <c r="J13" s="28">
        <f>I13*100/K13</f>
        <v>6.5896581125777987</v>
      </c>
      <c r="K13" s="28">
        <v>89.36</v>
      </c>
      <c r="L13" s="28">
        <f>K13*E13</f>
        <v>129572</v>
      </c>
    </row>
    <row r="14" spans="1:12" s="5" customFormat="1" ht="25.5" x14ac:dyDescent="0.25">
      <c r="A14" s="25">
        <v>3</v>
      </c>
      <c r="B14" s="42" t="s">
        <v>24</v>
      </c>
      <c r="C14" s="21" t="s">
        <v>21</v>
      </c>
      <c r="D14" s="25" t="s">
        <v>20</v>
      </c>
      <c r="E14" s="26">
        <v>1450</v>
      </c>
      <c r="F14" s="27">
        <v>102.6</v>
      </c>
      <c r="G14" s="27">
        <v>98.1</v>
      </c>
      <c r="H14" s="27">
        <v>90</v>
      </c>
      <c r="I14" s="28">
        <f>SQRT(((SUM((POWER(F14-K14,2)),(POWER(G14-K14,2)),(POWER(H14-K14,2)))/2)))</f>
        <v>6.3851389961378251</v>
      </c>
      <c r="J14" s="28">
        <f>I14*100/K14</f>
        <v>6.5894107287284056</v>
      </c>
      <c r="K14" s="28">
        <v>96.9</v>
      </c>
      <c r="L14" s="28">
        <f>K14*E14</f>
        <v>140505</v>
      </c>
    </row>
    <row r="15" spans="1:12" s="5" customFormat="1" ht="63.75" x14ac:dyDescent="0.25">
      <c r="A15" s="41">
        <v>4</v>
      </c>
      <c r="B15" s="42" t="s">
        <v>25</v>
      </c>
      <c r="C15" s="21" t="s">
        <v>21</v>
      </c>
      <c r="D15" s="25" t="s">
        <v>20</v>
      </c>
      <c r="E15" s="26">
        <v>1450</v>
      </c>
      <c r="F15" s="27">
        <v>114</v>
      </c>
      <c r="G15" s="27">
        <v>109</v>
      </c>
      <c r="H15" s="27">
        <v>100</v>
      </c>
      <c r="I15" s="28">
        <f>SQRT(((SUM((POWER(F15-K15,2)),(POWER(G15-K15,2)),(POWER(H15-K15,2)))/2)))</f>
        <v>7.0946000591999541</v>
      </c>
      <c r="J15" s="28">
        <f>I15*100/K15</f>
        <v>6.5892078194482719</v>
      </c>
      <c r="K15" s="28">
        <v>107.67</v>
      </c>
      <c r="L15" s="28">
        <f>K15*E15</f>
        <v>156121.5</v>
      </c>
    </row>
    <row r="16" spans="1:12" s="5" customFormat="1" ht="25.5" x14ac:dyDescent="0.25">
      <c r="A16" s="25">
        <v>5</v>
      </c>
      <c r="B16" s="42" t="s">
        <v>28</v>
      </c>
      <c r="C16" s="21" t="s">
        <v>21</v>
      </c>
      <c r="D16" s="25" t="s">
        <v>20</v>
      </c>
      <c r="E16" s="26">
        <v>145</v>
      </c>
      <c r="F16" s="27">
        <v>171</v>
      </c>
      <c r="G16" s="27">
        <v>163.5</v>
      </c>
      <c r="H16" s="27">
        <v>150</v>
      </c>
      <c r="I16" s="28">
        <f>SQRT(((SUM((POWER(F16-K16,2)),(POWER(G16-K16,2)),(POWER(H16-K16,2)))/2)))</f>
        <v>10.641898326896381</v>
      </c>
      <c r="J16" s="28">
        <f>I16*100/K16</f>
        <v>6.5894107287284092</v>
      </c>
      <c r="K16" s="28">
        <v>161.5</v>
      </c>
      <c r="L16" s="28">
        <f>K16*E16</f>
        <v>23417.5</v>
      </c>
    </row>
    <row r="17" spans="1:12" s="5" customFormat="1" ht="25.5" x14ac:dyDescent="0.25">
      <c r="A17" s="41">
        <v>6</v>
      </c>
      <c r="B17" s="42" t="s">
        <v>27</v>
      </c>
      <c r="C17" s="21" t="s">
        <v>21</v>
      </c>
      <c r="D17" s="25" t="s">
        <v>20</v>
      </c>
      <c r="E17" s="26">
        <v>1</v>
      </c>
      <c r="F17" s="27">
        <v>28500</v>
      </c>
      <c r="G17" s="27">
        <v>27250</v>
      </c>
      <c r="H17" s="27">
        <v>25000</v>
      </c>
      <c r="I17" s="28">
        <f>SQRT(((SUM((POWER(F17-K17,2)),(POWER(G17-K17,2)),(POWER(H17-K17,2)))/2)))</f>
        <v>1773.6497211540952</v>
      </c>
      <c r="J17" s="28">
        <f>I17*100/K17</f>
        <v>6.5894099127198702</v>
      </c>
      <c r="K17" s="28">
        <v>26916.67</v>
      </c>
      <c r="L17" s="28">
        <f>K17*E17</f>
        <v>26916.67</v>
      </c>
    </row>
    <row r="18" spans="1:12" s="5" customFormat="1" x14ac:dyDescent="0.25">
      <c r="A18" s="25">
        <v>7</v>
      </c>
      <c r="B18" s="42" t="s">
        <v>26</v>
      </c>
      <c r="C18" s="21" t="s">
        <v>21</v>
      </c>
      <c r="D18" s="25" t="s">
        <v>20</v>
      </c>
      <c r="E18" s="26">
        <v>1</v>
      </c>
      <c r="F18" s="27">
        <v>20985.1</v>
      </c>
      <c r="G18" s="27">
        <v>20038.89</v>
      </c>
      <c r="H18" s="27">
        <v>18384.599999999999</v>
      </c>
      <c r="I18" s="28">
        <f>SQRT(((SUM((POWER(F18-K18,2)),(POWER(G18-K18,2)),(POWER(H18-K18,2)))/2)))</f>
        <v>1316.2186380119379</v>
      </c>
      <c r="J18" s="28">
        <f>I18*100/K18</f>
        <v>6.6466088131307179</v>
      </c>
      <c r="K18" s="28">
        <v>19802.86</v>
      </c>
      <c r="L18" s="28">
        <f>K18*E18</f>
        <v>19802.86</v>
      </c>
    </row>
    <row r="19" spans="1:12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30"/>
      <c r="K19" s="25" t="s">
        <v>11</v>
      </c>
      <c r="L19" s="20">
        <f>SUM(L12:L18)</f>
        <v>499565.54</v>
      </c>
    </row>
    <row r="20" spans="1:12" ht="15" customHeight="1" x14ac:dyDescent="0.25">
      <c r="A20" s="31" t="s">
        <v>19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43">
        <f>L19</f>
        <v>499565.54</v>
      </c>
    </row>
    <row r="21" spans="1:12" ht="1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43"/>
    </row>
    <row r="22" spans="1:12" ht="15.75" thickBot="1" x14ac:dyDescent="0.3">
      <c r="A22" s="33" t="s">
        <v>29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2" ht="15.75" thickBot="1" x14ac:dyDescent="0.3">
      <c r="A23" s="34" t="s">
        <v>14</v>
      </c>
      <c r="B23" s="35"/>
      <c r="C23" s="35"/>
      <c r="D23" s="36"/>
      <c r="E23" s="10"/>
      <c r="F23" s="10"/>
      <c r="G23" s="10"/>
      <c r="H23" s="10"/>
      <c r="I23" s="10"/>
      <c r="J23" s="10"/>
      <c r="K23" s="10"/>
      <c r="L23" s="10"/>
    </row>
    <row r="24" spans="1:12" x14ac:dyDescent="0.25">
      <c r="A24" s="37" t="s">
        <v>15</v>
      </c>
      <c r="B24" s="38"/>
      <c r="C24" s="38"/>
      <c r="D24" s="39"/>
      <c r="E24" s="40"/>
      <c r="F24" s="10"/>
      <c r="G24" s="10"/>
      <c r="H24" s="10"/>
      <c r="I24" s="10"/>
      <c r="J24" s="10"/>
      <c r="K24" s="10"/>
      <c r="L24" s="10"/>
    </row>
  </sheetData>
  <mergeCells count="18">
    <mergeCell ref="D10:D11"/>
    <mergeCell ref="E10:E11"/>
    <mergeCell ref="K10:K11"/>
    <mergeCell ref="A3:L3"/>
    <mergeCell ref="A6:L6"/>
    <mergeCell ref="A7:C7"/>
    <mergeCell ref="D7:L7"/>
    <mergeCell ref="A10:A11"/>
    <mergeCell ref="C10:C11"/>
    <mergeCell ref="B10:B11"/>
    <mergeCell ref="A8:L8"/>
    <mergeCell ref="A9:L9"/>
    <mergeCell ref="A19:I19"/>
    <mergeCell ref="A24:C24"/>
    <mergeCell ref="A22:L22"/>
    <mergeCell ref="A23:C23"/>
    <mergeCell ref="A20:K20"/>
    <mergeCell ref="A21:K21"/>
  </mergeCells>
  <pageMargins left="0.24027777777777801" right="0.24027777777777801" top="0.05" bottom="0.209722222222222" header="0.51180555555555496" footer="0.51180555555555496"/>
  <pageSetup paperSize="9" scale="62" fitToHeight="0" orientation="landscape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Kadri</cp:lastModifiedBy>
  <cp:revision>7</cp:revision>
  <cp:lastPrinted>2026-06-15T13:09:31Z</cp:lastPrinted>
  <dcterms:created xsi:type="dcterms:W3CDTF">2014-01-17T11:35:00Z</dcterms:created>
  <dcterms:modified xsi:type="dcterms:W3CDTF">2026-06-15T14:04:44Z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1049-11.2.0.11440</vt:lpwstr>
  </property>
  <property fmtid="{D5CDD505-2E9C-101B-9397-08002B2CF9AE}" pid="3" name="ICV">
    <vt:lpwstr>9586C364BAE0484588C7CBEE8914A7E6</vt:lpwstr>
  </property>
  <property fmtid="{D5CDD505-2E9C-101B-9397-08002B2CF9AE}" pid="4" name="Generator">
    <vt:lpwstr>NPOI</vt:lpwstr>
  </property>
  <property fmtid="{D5CDD505-2E9C-101B-9397-08002B2CF9AE}" pid="5" name="Generator Version">
    <vt:lpwstr>2.4.1</vt:lpwstr>
  </property>
</Properties>
</file>