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ПК и смартфоны\ПК и ноутбуки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Лист1!$A$1:$AD$21</definedName>
  </definedNames>
  <calcPr calcId="152511"/>
</workbook>
</file>

<file path=xl/calcChain.xml><?xml version="1.0" encoding="utf-8"?>
<calcChain xmlns="http://schemas.openxmlformats.org/spreadsheetml/2006/main">
  <c r="AC14" i="1" l="1"/>
  <c r="AD14" i="1" s="1"/>
  <c r="AA14" i="1" l="1"/>
  <c r="AB14" i="1" s="1"/>
  <c r="AC13" i="1"/>
  <c r="AD13" i="1" s="1"/>
  <c r="AA13" i="1" l="1"/>
  <c r="AB13" i="1" s="1"/>
  <c r="AC12" i="1" l="1"/>
  <c r="AD12" i="1" s="1"/>
  <c r="C15" i="1" s="1"/>
  <c r="AA12" i="1" l="1"/>
  <c r="AB12" i="1" s="1"/>
</calcChain>
</file>

<file path=xl/sharedStrings.xml><?xml version="1.0" encoding="utf-8"?>
<sst xmlns="http://schemas.openxmlformats.org/spreadsheetml/2006/main" count="121" uniqueCount="65">
  <si>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</si>
  <si>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</si>
  <si>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</si>
  <si>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</si>
  <si>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</si>
  <si>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</si>
  <si>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</si>
  <si>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</si>
  <si>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</si>
  <si>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</si>
  <si>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</si>
  <si>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</si>
  <si>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</si>
  <si>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</si>
  <si>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</si>
  <si>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</si>
  <si>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</si>
  <si>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</si>
  <si>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</si>
  <si>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</si>
  <si>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</si>
  <si>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</si>
  <si>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</si>
  <si>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</si>
  <si>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</si>
  <si>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</si>
  <si>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</si>
  <si>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</si>
  <si>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</si>
  <si>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</si>
  <si>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</si>
  <si>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</si>
  <si>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</si>
  <si>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</si>
  <si>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</si>
  <si>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</si>
  <si>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</si>
  <si>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</si>
  <si>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</si>
  <si>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</si>
  <si>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</si>
  <si>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</si>
  <si>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</si>
  <si>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</si>
  <si>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</si>
  <si>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</si>
  <si>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</si>
  <si>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</si>
  <si>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</si>
  <si>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</si>
  <si>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</si>
  <si>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</si>
  <si>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</si>
  <si>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</si>
  <si>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</si>
  <si>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</si>
  <si>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</si>
  <si>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штука</t>
  </si>
  <si>
    <t>Дата подготовки обоснования НМЦК:  26.05.2026</t>
  </si>
  <si>
    <t>Персональный компьютер (системный блок + монитор+клавиатура+манипулятор мышь) №1</t>
  </si>
  <si>
    <t>Персональный компьютер (системный блок + монитор+клавиатура+манипулятор мышь) №2</t>
  </si>
  <si>
    <t>Ноутбук</t>
  </si>
  <si>
    <t>26.20.13.000</t>
  </si>
  <si>
    <t xml:space="preserve">26.20.11.110 </t>
  </si>
  <si>
    <t>Поставка персональных компьютеров и ноутбуков с предустановленным российским программным обеспечением для нужд ФГБУ "Государственный заповедник "Утриш"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</si>
</sst>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#########"/>
    <numFmt numFmtId="165" formatCode="0.00;\-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workbookViewId="0">
      <selection activeCell="C7" sqref="C7:AD7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53" t="s">
        <v>2</v>
      </c>
      <c r="B6" s="59"/>
      <c r="C6" s="60" t="s">
        <v>64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2"/>
    </row>
    <row r="7" spans="1:32" ht="45" customHeight="1" x14ac:dyDescent="0.25">
      <c r="A7" s="53" t="s">
        <v>3</v>
      </c>
      <c r="B7" s="59"/>
      <c r="C7" s="63" t="s">
        <v>51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5"/>
    </row>
    <row r="8" spans="1:32" ht="42.75" customHeight="1" x14ac:dyDescent="0.25">
      <c r="A8" s="45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1:32" ht="120" customHeight="1" x14ac:dyDescent="0.25">
      <c r="A9" s="48" t="s">
        <v>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0"/>
    </row>
    <row r="10" spans="1:32" ht="33" customHeight="1" x14ac:dyDescent="0.25">
      <c r="A10" s="53" t="s">
        <v>6</v>
      </c>
      <c r="B10" s="53" t="s">
        <v>7</v>
      </c>
      <c r="C10" s="55"/>
      <c r="D10" s="51" t="s">
        <v>8</v>
      </c>
      <c r="E10" s="53" t="s">
        <v>9</v>
      </c>
      <c r="F10" s="51" t="s">
        <v>10</v>
      </c>
      <c r="G10" s="23" t="s">
        <v>52</v>
      </c>
      <c r="H10" s="23" t="s">
        <v>53</v>
      </c>
      <c r="I10" s="23" t="s">
        <v>54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19" t="s">
        <v>28</v>
      </c>
      <c r="AB10" s="9" t="s">
        <v>29</v>
      </c>
      <c r="AC10" s="51" t="s">
        <v>30</v>
      </c>
      <c r="AD10" s="10" t="s">
        <v>31</v>
      </c>
    </row>
    <row r="11" spans="1:32" ht="51" customHeight="1" x14ac:dyDescent="0.25">
      <c r="A11" s="54"/>
      <c r="B11" s="56"/>
      <c r="C11" s="57"/>
      <c r="D11" s="52"/>
      <c r="E11" s="54"/>
      <c r="F11" s="52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52"/>
      <c r="AD11" s="12"/>
    </row>
    <row r="12" spans="1:32" ht="52.5" customHeight="1" x14ac:dyDescent="0.25">
      <c r="A12" s="6" t="s">
        <v>33</v>
      </c>
      <c r="B12" s="40" t="s">
        <v>59</v>
      </c>
      <c r="C12" s="41"/>
      <c r="D12" s="22" t="s">
        <v>62</v>
      </c>
      <c r="E12" s="20" t="s">
        <v>57</v>
      </c>
      <c r="F12" s="21">
        <v>1</v>
      </c>
      <c r="G12" s="29">
        <v>149700</v>
      </c>
      <c r="H12" s="24">
        <v>149800</v>
      </c>
      <c r="I12" s="24">
        <v>150000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18">
        <f>SQRT(((SUM((POWER(G12-AC12,2)),(POWER(H12-AC12,2)),(POWER(I12-AC12,2)))/(COLUMNS(G12:I12)-1))))</f>
        <v>152.75252316519467</v>
      </c>
      <c r="AB12" s="7">
        <f>AA12/AC12*100</f>
        <v>0.10194829132271056</v>
      </c>
      <c r="AC12" s="30">
        <f>AVERAGE(G12:I12)</f>
        <v>149833.33333333334</v>
      </c>
      <c r="AD12" s="13">
        <f>AC12*F12</f>
        <v>149833.33333333334</v>
      </c>
      <c r="AE12" s="1"/>
      <c r="AF12" s="1"/>
    </row>
    <row r="13" spans="1:32" ht="52.5" customHeight="1" x14ac:dyDescent="0.25">
      <c r="A13" s="33">
        <v>2</v>
      </c>
      <c r="B13" s="40" t="s">
        <v>60</v>
      </c>
      <c r="C13" s="41"/>
      <c r="D13" s="22" t="s">
        <v>62</v>
      </c>
      <c r="E13" s="31" t="s">
        <v>57</v>
      </c>
      <c r="F13" s="21">
        <v>2</v>
      </c>
      <c r="G13" s="29">
        <v>148000</v>
      </c>
      <c r="H13" s="24">
        <v>149200</v>
      </c>
      <c r="I13" s="24">
        <v>149900</v>
      </c>
      <c r="J13" s="8" t="s">
        <v>34</v>
      </c>
      <c r="K13" s="8" t="s">
        <v>35</v>
      </c>
      <c r="L13" s="8" t="s">
        <v>36</v>
      </c>
      <c r="M13" s="8" t="s">
        <v>37</v>
      </c>
      <c r="N13" s="8" t="s">
        <v>38</v>
      </c>
      <c r="O13" s="8" t="s">
        <v>39</v>
      </c>
      <c r="P13" s="8" t="s">
        <v>40</v>
      </c>
      <c r="Q13" s="8" t="s">
        <v>41</v>
      </c>
      <c r="R13" s="8" t="s">
        <v>42</v>
      </c>
      <c r="S13" s="8" t="s">
        <v>43</v>
      </c>
      <c r="T13" s="8" t="s">
        <v>44</v>
      </c>
      <c r="U13" s="8" t="s">
        <v>45</v>
      </c>
      <c r="V13" s="8" t="s">
        <v>46</v>
      </c>
      <c r="W13" s="8" t="s">
        <v>47</v>
      </c>
      <c r="X13" s="8" t="s">
        <v>48</v>
      </c>
      <c r="Y13" s="8" t="s">
        <v>49</v>
      </c>
      <c r="Z13" s="8" t="s">
        <v>50</v>
      </c>
      <c r="AA13" s="32">
        <f>SQRT(((SUM((POWER(G13-AC13,2)),(POWER(H13-AC13,2)),(POWER(I13-AC13,2)))/(COLUMNS(G13:I13)-1))))</f>
        <v>960.90235369330492</v>
      </c>
      <c r="AB13" s="32">
        <f>AA13/AC13*100</f>
        <v>0.64475666765374962</v>
      </c>
      <c r="AC13" s="32">
        <f>AVERAGE(G13:I13)</f>
        <v>149033.33333333334</v>
      </c>
      <c r="AD13" s="13">
        <f>AC13*F13</f>
        <v>298066.66666666669</v>
      </c>
      <c r="AE13" s="1"/>
      <c r="AF13" s="1"/>
    </row>
    <row r="14" spans="1:32" ht="52.5" customHeight="1" x14ac:dyDescent="0.25">
      <c r="A14" s="34">
        <v>3</v>
      </c>
      <c r="B14" s="40" t="s">
        <v>61</v>
      </c>
      <c r="C14" s="41"/>
      <c r="D14" s="22" t="s">
        <v>63</v>
      </c>
      <c r="E14" s="36" t="s">
        <v>57</v>
      </c>
      <c r="F14" s="21">
        <v>2</v>
      </c>
      <c r="G14" s="29">
        <v>71984</v>
      </c>
      <c r="H14" s="24">
        <v>75800</v>
      </c>
      <c r="I14" s="24">
        <v>75070</v>
      </c>
      <c r="J14" s="8" t="s">
        <v>34</v>
      </c>
      <c r="K14" s="8" t="s">
        <v>35</v>
      </c>
      <c r="L14" s="8" t="s">
        <v>36</v>
      </c>
      <c r="M14" s="8" t="s">
        <v>37</v>
      </c>
      <c r="N14" s="8" t="s">
        <v>38</v>
      </c>
      <c r="O14" s="8" t="s">
        <v>39</v>
      </c>
      <c r="P14" s="8" t="s">
        <v>40</v>
      </c>
      <c r="Q14" s="8" t="s">
        <v>41</v>
      </c>
      <c r="R14" s="8" t="s">
        <v>42</v>
      </c>
      <c r="S14" s="8" t="s">
        <v>43</v>
      </c>
      <c r="T14" s="8" t="s">
        <v>44</v>
      </c>
      <c r="U14" s="8" t="s">
        <v>45</v>
      </c>
      <c r="V14" s="8" t="s">
        <v>46</v>
      </c>
      <c r="W14" s="8" t="s">
        <v>47</v>
      </c>
      <c r="X14" s="8" t="s">
        <v>48</v>
      </c>
      <c r="Y14" s="8" t="s">
        <v>49</v>
      </c>
      <c r="Z14" s="8" t="s">
        <v>50</v>
      </c>
      <c r="AA14" s="35">
        <f>SQRT(((SUM((POWER(G14-AC14,2)),(POWER(H14-AC14,2)),(POWER(I14-AC14,2)))/(COLUMNS(G14:I14)-1))))</f>
        <v>2025.5925881907579</v>
      </c>
      <c r="AB14" s="35">
        <f>AA14/AC14*100</f>
        <v>2.7267977081731867</v>
      </c>
      <c r="AC14" s="35">
        <f>AVERAGE(G14:I14)</f>
        <v>74284.666666666672</v>
      </c>
      <c r="AD14" s="13">
        <f>AC14*F14</f>
        <v>148569.33333333334</v>
      </c>
      <c r="AE14" s="1"/>
      <c r="AF14" s="1"/>
    </row>
    <row r="15" spans="1:32" ht="27.75" customHeight="1" x14ac:dyDescent="0.25">
      <c r="A15" s="43" t="s">
        <v>55</v>
      </c>
      <c r="B15" s="44"/>
      <c r="C15" s="27">
        <f>SUM(AD12:AD14)</f>
        <v>596469.33333333337</v>
      </c>
      <c r="D15" s="28" t="s">
        <v>56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</row>
    <row r="16" spans="1:32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x14ac:dyDescent="0.25">
      <c r="A17" s="38" t="s">
        <v>58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12" customHeight="1" x14ac:dyDescent="0.25">
      <c r="A19" s="14"/>
      <c r="B19" s="14"/>
      <c r="C19" s="14"/>
      <c r="D19" s="14"/>
      <c r="E19" s="14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/>
      <c r="AB19"/>
      <c r="AC19"/>
    </row>
    <row r="20" spans="1:30" ht="15.75" x14ac:dyDescent="0.25">
      <c r="A20" s="17"/>
    </row>
  </sheetData>
  <mergeCells count="20">
    <mergeCell ref="A3:AD3"/>
    <mergeCell ref="A6:B6"/>
    <mergeCell ref="C6:AD6"/>
    <mergeCell ref="A7:B7"/>
    <mergeCell ref="C7:AD7"/>
    <mergeCell ref="A8:AD8"/>
    <mergeCell ref="A9:AD9"/>
    <mergeCell ref="AC10:AC11"/>
    <mergeCell ref="F10:F11"/>
    <mergeCell ref="E10:E11"/>
    <mergeCell ref="A10:A11"/>
    <mergeCell ref="D10:D11"/>
    <mergeCell ref="B10:C11"/>
    <mergeCell ref="A18:AD18"/>
    <mergeCell ref="A17:AD17"/>
    <mergeCell ref="B12:C12"/>
    <mergeCell ref="A16:AD16"/>
    <mergeCell ref="A15:B15"/>
    <mergeCell ref="B13:C13"/>
    <mergeCell ref="B14:C14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2026-05-26T12:52:27Z</dcterms:modified>
</cp:coreProperties>
</file>