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olotova_an\Desktop\НИОКР\ед источник 26\44 газы 38 552,00\"/>
    </mc:Choice>
  </mc:AlternateContent>
  <bookViews>
    <workbookView showHorizontalScroll="0" showVerticalScroll="0" showSheetTabs="0" xWindow="-120" yWindow="-120" windowWidth="29040" windowHeight="15840"/>
  </bookViews>
  <sheets>
    <sheet name="Лист1" sheetId="1" r:id="rId1"/>
  </sheets>
  <definedNames>
    <definedName name="_xlnm.Print_Area" localSheetId="0">Лист1!$A$1:$J$30</definedName>
  </definedNames>
  <calcPr calcId="162913"/>
</workbook>
</file>

<file path=xl/calcChain.xml><?xml version="1.0" encoding="utf-8"?>
<calcChain xmlns="http://schemas.openxmlformats.org/spreadsheetml/2006/main">
  <c r="F14" i="1" l="1"/>
  <c r="F13" i="1"/>
  <c r="F12" i="1"/>
  <c r="F15" i="1"/>
  <c r="E15" i="1" l="1"/>
  <c r="D24" i="1" l="1"/>
  <c r="G15" i="1" l="1"/>
  <c r="H12" i="1" l="1"/>
  <c r="I12" i="1" s="1"/>
  <c r="H13" i="1"/>
  <c r="I13" i="1" s="1"/>
  <c r="H14" i="1"/>
  <c r="I14" i="1" s="1"/>
  <c r="J16" i="1" l="1"/>
</calcChain>
</file>

<file path=xl/sharedStrings.xml><?xml version="1.0" encoding="utf-8"?>
<sst xmlns="http://schemas.openxmlformats.org/spreadsheetml/2006/main" count="27" uniqueCount="25">
  <si>
    <t>№ п/п</t>
  </si>
  <si>
    <t>Наименование товара / услуги</t>
  </si>
  <si>
    <t>Кол-во</t>
  </si>
  <si>
    <t>Ед. изм.</t>
  </si>
  <si>
    <t>Цена за единицу, руб.</t>
  </si>
  <si>
    <t>Средняя цена за ед., руб.</t>
  </si>
  <si>
    <t>Коэффициент вариации, %</t>
  </si>
  <si>
    <t>Начальная (максимальная) цена контракта, руб.</t>
  </si>
  <si>
    <t>Поставщик 1</t>
  </si>
  <si>
    <t>Поставщик 2</t>
  </si>
  <si>
    <t>Поставщик 3</t>
  </si>
  <si>
    <t>Расчёт цен произведён согласно коммерческим предложениям  с учётом доставки по адресу:
г. Санкт- Петербург, 1-я Красноармейская, д. 1.</t>
  </si>
  <si>
    <t>Расчет цен произведен согласно коммерческих предложений с учетом всех необходимых затрат в соответствии с требованиями технического задания</t>
  </si>
  <si>
    <r>
      <t xml:space="preserve">Обоснование начальной (максимальной) цены </t>
    </r>
    <r>
      <rPr>
        <b/>
        <sz val="12"/>
        <rFont val="Times New Roman"/>
        <family val="1"/>
        <charset val="204"/>
      </rPr>
      <t>договора</t>
    </r>
  </si>
  <si>
    <t>Начальная (максимальная) цена контракта сформирована из минимального  значения на момент проведения исследования, устанавливается в размере</t>
  </si>
  <si>
    <t>Цена</t>
  </si>
  <si>
    <t>Подготовлено                                           Э.В. Золотарева</t>
  </si>
  <si>
    <r>
      <t xml:space="preserve">по определению Исполнителя на поставку </t>
    </r>
    <r>
      <rPr>
        <b/>
        <sz val="12"/>
        <rFont val="Times New Roman"/>
        <family val="1"/>
        <charset val="204"/>
      </rPr>
      <t xml:space="preserve"> газов</t>
    </r>
    <r>
      <rPr>
        <b/>
        <i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по методу сопоставимых рыночных цен</t>
    </r>
  </si>
  <si>
    <t xml:space="preserve">Азот газообразный высокой частоты </t>
  </si>
  <si>
    <t xml:space="preserve">Кислород газообразный технический </t>
  </si>
  <si>
    <t xml:space="preserve">Водород газообразный технический </t>
  </si>
  <si>
    <t>л</t>
  </si>
  <si>
    <t>1. Счет №15.1266 от 01.07.2026   (вх.4.2.2-1/499/1 от 01.07.2026)</t>
  </si>
  <si>
    <t>2. Счет № 24.665 от  09.07.2026  (вх.4.2.2-1/503 от 09.07.2026)</t>
  </si>
  <si>
    <t>3. Счет №555 от 10.07.2026 г.   (вх.4.2.2-1/504 от 10.07.2026)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</si>
</sst>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_-* #,##0.00_р_._-;\-* #,##0.00_р_._-;_-* &quot;-&quot;??_р_._-;_-@_-"/>
    <numFmt numFmtId="165" formatCode="#,##0.00\ _₽"/>
    <numFmt numFmtId="166" formatCode="#,##0.00\ &quot;₽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64"/>
      <name val="Calibri"/>
      <family val="2"/>
      <charset val="204"/>
    </font>
    <font>
      <b/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14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/>
    <xf numFmtId="9" fontId="3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11" xfId="1" applyFont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 applyBorder="1"/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0" fillId="0" borderId="0" xfId="0" applyNumberFormat="1" applyBorder="1"/>
    <xf numFmtId="165" fontId="5" fillId="2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65" fontId="2" fillId="2" borderId="0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65" fontId="5" fillId="0" borderId="1" xfId="1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44" fontId="10" fillId="0" borderId="1" xfId="0" applyNumberFormat="1" applyFont="1" applyBorder="1" applyAlignment="1">
      <alignment horizontal="center" vertical="center"/>
    </xf>
    <xf numFmtId="44" fontId="2" fillId="0" borderId="1" xfId="0" applyNumberFormat="1" applyFont="1" applyBorder="1" applyAlignment="1">
      <alignment vertical="center" wrapText="1"/>
    </xf>
    <xf numFmtId="44" fontId="10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166" fontId="10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/>
    <xf numFmtId="0" fontId="6" fillId="0" borderId="0" xfId="0" applyFont="1" applyAlignme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165" fontId="2" fillId="0" borderId="13" xfId="0" applyNumberFormat="1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2 5" xfId="3"/>
    <cellStyle name="Обычный 2 5 2 2" xfId="4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zoomScale="112" zoomScaleNormal="112" zoomScaleSheetLayoutView="100" workbookViewId="0">
      <selection activeCell="A21" sqref="A21:J21"/>
    </sheetView>
  </sheetViews>
  <sheetFormatPr defaultRowHeight="15" x14ac:dyDescent="0.25"/>
  <cols>
    <col min="1" max="1" width="4.140625" customWidth="1"/>
    <col min="2" max="2" width="49.5703125" customWidth="1"/>
    <col min="4" max="4" width="15" customWidth="1"/>
    <col min="5" max="5" width="16.140625" customWidth="1"/>
    <col min="6" max="6" width="15.5703125" customWidth="1"/>
    <col min="7" max="7" width="16.140625" customWidth="1"/>
    <col min="8" max="9" width="18.7109375" customWidth="1"/>
    <col min="10" max="10" width="18.7109375" hidden="1" customWidth="1"/>
    <col min="11" max="11" width="24.140625" customWidth="1"/>
    <col min="12" max="12" width="16.42578125" customWidth="1"/>
    <col min="13" max="13" width="10.5703125" bestFit="1" customWidth="1"/>
    <col min="14" max="14" width="13.85546875" customWidth="1"/>
    <col min="15" max="15" width="9.140625" customWidth="1"/>
  </cols>
  <sheetData>
    <row r="1" spans="1:15" ht="15.75" x14ac:dyDescent="0.25">
      <c r="A1" s="1"/>
      <c r="B1" s="1"/>
      <c r="C1" s="1"/>
      <c r="D1" s="1"/>
      <c r="E1" s="1"/>
      <c r="F1" s="42"/>
      <c r="G1" s="43"/>
      <c r="H1" s="43"/>
      <c r="I1" s="43"/>
      <c r="J1" s="43"/>
    </row>
    <row r="2" spans="1:15" ht="12" customHeight="1" x14ac:dyDescent="0.25">
      <c r="A2" s="1"/>
      <c r="B2" s="1"/>
      <c r="C2" s="1"/>
      <c r="D2" s="1"/>
      <c r="E2" s="1"/>
      <c r="F2" s="43"/>
      <c r="G2" s="43"/>
      <c r="H2" s="43"/>
      <c r="I2" s="43"/>
      <c r="J2" s="43"/>
    </row>
    <row r="3" spans="1:15" ht="15.75" hidden="1" x14ac:dyDescent="0.25">
      <c r="A3" s="1"/>
      <c r="B3" s="1"/>
      <c r="C3" s="1"/>
      <c r="D3" s="1"/>
      <c r="E3" s="1"/>
      <c r="F3" s="43"/>
      <c r="G3" s="43"/>
      <c r="H3" s="43"/>
      <c r="I3" s="43"/>
      <c r="J3" s="43"/>
    </row>
    <row r="4" spans="1:15" ht="39" hidden="1" customHeight="1" x14ac:dyDescent="0.25">
      <c r="A4" s="1"/>
      <c r="B4" s="1"/>
      <c r="C4" s="1"/>
      <c r="D4" s="1"/>
      <c r="E4" s="1"/>
      <c r="F4" s="43"/>
      <c r="G4" s="43"/>
      <c r="H4" s="43"/>
      <c r="I4" s="43"/>
      <c r="J4" s="43"/>
    </row>
    <row r="5" spans="1:15" ht="15.75" x14ac:dyDescent="0.25">
      <c r="A5" s="57" t="s">
        <v>13</v>
      </c>
      <c r="B5" s="57"/>
      <c r="C5" s="57"/>
      <c r="D5" s="57"/>
      <c r="E5" s="57"/>
      <c r="F5" s="57"/>
      <c r="G5" s="57"/>
      <c r="H5" s="57"/>
      <c r="I5" s="57"/>
      <c r="J5" s="57"/>
    </row>
    <row r="6" spans="1:15" ht="15.75" x14ac:dyDescent="0.25">
      <c r="A6" s="9"/>
      <c r="B6" s="9"/>
      <c r="C6" s="9"/>
      <c r="D6" s="9"/>
      <c r="E6" s="9"/>
      <c r="F6" s="9"/>
      <c r="G6" s="9"/>
      <c r="H6" s="9"/>
      <c r="I6" s="9"/>
      <c r="J6" s="9"/>
    </row>
    <row r="7" spans="1:15" ht="15.75" customHeight="1" x14ac:dyDescent="0.25">
      <c r="A7" s="44" t="s">
        <v>17</v>
      </c>
      <c r="B7" s="45"/>
      <c r="C7" s="45"/>
      <c r="D7" s="45"/>
      <c r="E7" s="45"/>
      <c r="F7" s="45"/>
      <c r="G7" s="45"/>
      <c r="H7" s="45"/>
      <c r="I7" s="45"/>
      <c r="J7" s="45"/>
    </row>
    <row r="8" spans="1:15" ht="15.75" customHeight="1" x14ac:dyDescent="0.25">
      <c r="A8" s="46"/>
      <c r="B8" s="46"/>
      <c r="C8" s="46"/>
      <c r="D8" s="46"/>
      <c r="E8" s="46"/>
      <c r="F8" s="46"/>
      <c r="G8" s="46"/>
      <c r="H8" s="46"/>
      <c r="I8" s="46"/>
      <c r="J8" s="46"/>
    </row>
    <row r="9" spans="1:15" ht="15.75" customHeight="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5" ht="15.75" customHeight="1" x14ac:dyDescent="0.25">
      <c r="A10" s="56" t="s">
        <v>0</v>
      </c>
      <c r="B10" s="62" t="s">
        <v>1</v>
      </c>
      <c r="C10" s="67" t="s">
        <v>2</v>
      </c>
      <c r="D10" s="56" t="s">
        <v>3</v>
      </c>
      <c r="E10" s="56" t="s">
        <v>4</v>
      </c>
      <c r="F10" s="56"/>
      <c r="G10" s="56"/>
      <c r="H10" s="58" t="s">
        <v>5</v>
      </c>
      <c r="I10" s="59" t="s">
        <v>6</v>
      </c>
      <c r="J10" s="61" t="s">
        <v>7</v>
      </c>
      <c r="K10" s="12"/>
      <c r="L10" s="12"/>
      <c r="M10" s="12"/>
    </row>
    <row r="11" spans="1:15" ht="15.75" x14ac:dyDescent="0.25">
      <c r="A11" s="62"/>
      <c r="B11" s="66"/>
      <c r="C11" s="51"/>
      <c r="D11" s="62"/>
      <c r="E11" s="15" t="s">
        <v>8</v>
      </c>
      <c r="F11" s="21" t="s">
        <v>9</v>
      </c>
      <c r="G11" s="15" t="s">
        <v>10</v>
      </c>
      <c r="H11" s="59"/>
      <c r="I11" s="60"/>
      <c r="J11" s="61"/>
      <c r="K11" s="12"/>
      <c r="L11" s="12"/>
      <c r="M11" s="12"/>
    </row>
    <row r="12" spans="1:15" ht="19.5" customHeight="1" x14ac:dyDescent="0.25">
      <c r="A12" s="28">
        <v>1</v>
      </c>
      <c r="B12" s="29" t="s">
        <v>18</v>
      </c>
      <c r="C12" s="32">
        <v>240</v>
      </c>
      <c r="D12" s="25" t="s">
        <v>21</v>
      </c>
      <c r="E12" s="39">
        <v>36.6</v>
      </c>
      <c r="F12" s="36">
        <f>40*1.22</f>
        <v>48.8</v>
      </c>
      <c r="G12" s="37">
        <v>60</v>
      </c>
      <c r="H12" s="17">
        <f t="shared" ref="H12:H14" si="0">ROUND((E12+F12+G12)/3,2)</f>
        <v>48.47</v>
      </c>
      <c r="I12" s="19">
        <f t="shared" ref="I12:I14" si="1">STDEVA(E12:G12)/H12*100</f>
        <v>24.14598867699161</v>
      </c>
      <c r="J12" s="24"/>
      <c r="K12" s="18"/>
      <c r="L12" s="12"/>
      <c r="M12" s="12"/>
      <c r="N12" s="22"/>
      <c r="O12" s="22"/>
    </row>
    <row r="13" spans="1:15" ht="21.75" customHeight="1" x14ac:dyDescent="0.25">
      <c r="A13" s="28">
        <v>2</v>
      </c>
      <c r="B13" s="29" t="s">
        <v>19</v>
      </c>
      <c r="C13" s="32">
        <v>120</v>
      </c>
      <c r="D13" s="25" t="s">
        <v>21</v>
      </c>
      <c r="E13" s="39">
        <v>36.6</v>
      </c>
      <c r="F13" s="36">
        <f t="shared" ref="F13" si="2">40*1.22</f>
        <v>48.8</v>
      </c>
      <c r="G13" s="37">
        <v>60</v>
      </c>
      <c r="H13" s="17">
        <f t="shared" si="0"/>
        <v>48.47</v>
      </c>
      <c r="I13" s="19">
        <f t="shared" si="1"/>
        <v>24.14598867699161</v>
      </c>
      <c r="J13" s="24"/>
      <c r="K13" s="18"/>
      <c r="L13" s="12"/>
      <c r="M13" s="12"/>
      <c r="N13" s="22"/>
      <c r="O13" s="22"/>
    </row>
    <row r="14" spans="1:15" ht="21" customHeight="1" x14ac:dyDescent="0.25">
      <c r="A14" s="28">
        <v>3</v>
      </c>
      <c r="B14" s="30" t="s">
        <v>20</v>
      </c>
      <c r="C14" s="33">
        <v>160</v>
      </c>
      <c r="D14" s="25" t="s">
        <v>21</v>
      </c>
      <c r="E14" s="39">
        <v>158.6</v>
      </c>
      <c r="F14" s="36">
        <f>180*1.22</f>
        <v>219.6</v>
      </c>
      <c r="G14" s="37">
        <v>220</v>
      </c>
      <c r="H14" s="17">
        <f t="shared" si="0"/>
        <v>199.4</v>
      </c>
      <c r="I14" s="31">
        <f t="shared" si="1"/>
        <v>17.720362336783822</v>
      </c>
      <c r="J14" s="24"/>
      <c r="K14" s="18"/>
      <c r="L14" s="12"/>
      <c r="M14" s="12"/>
      <c r="N14" s="22"/>
      <c r="O14" s="22"/>
    </row>
    <row r="15" spans="1:15" ht="18.75" customHeight="1" x14ac:dyDescent="0.25">
      <c r="A15" s="23"/>
      <c r="B15" s="27"/>
      <c r="C15" s="20"/>
      <c r="D15" s="26"/>
      <c r="E15" s="35">
        <f>SUMPRODUCT($C$12:$C$14,E12:E14)</f>
        <v>38552</v>
      </c>
      <c r="F15" s="35">
        <f>SUMPRODUCT($C$12:$C$14,F12:F14)</f>
        <v>52704</v>
      </c>
      <c r="G15" s="35">
        <f>SUMPRODUCT($C$12:$C$14,G12:G14)</f>
        <v>56800</v>
      </c>
      <c r="H15" s="17"/>
      <c r="I15" s="19"/>
      <c r="J15" s="24"/>
      <c r="K15" s="18"/>
      <c r="L15" s="12"/>
      <c r="M15" s="12"/>
      <c r="N15" s="22"/>
      <c r="O15" s="22"/>
    </row>
    <row r="16" spans="1:15" ht="15.75" x14ac:dyDescent="0.25">
      <c r="A16" s="56" t="s">
        <v>12</v>
      </c>
      <c r="B16" s="56"/>
      <c r="C16" s="56"/>
      <c r="D16" s="56"/>
      <c r="E16" s="56"/>
      <c r="F16" s="56"/>
      <c r="G16" s="56"/>
      <c r="H16" s="56"/>
      <c r="I16" s="56"/>
      <c r="J16" s="11" t="e">
        <f>SUM(#REF!)</f>
        <v>#REF!</v>
      </c>
      <c r="K16" s="13"/>
      <c r="L16" s="12"/>
      <c r="M16" s="12"/>
    </row>
    <row r="17" spans="1:13" ht="15.75" x14ac:dyDescent="0.25">
      <c r="B17" s="3"/>
      <c r="C17" s="3"/>
      <c r="D17" s="3"/>
      <c r="E17" s="3"/>
      <c r="F17" s="3"/>
      <c r="G17" s="3"/>
      <c r="H17" s="3"/>
      <c r="I17" s="3"/>
      <c r="J17" s="3"/>
      <c r="L17" s="12"/>
      <c r="M17" s="12"/>
    </row>
    <row r="18" spans="1:13" ht="15.75" x14ac:dyDescent="0.25">
      <c r="A18" s="34" t="s">
        <v>22</v>
      </c>
      <c r="B18" s="3"/>
      <c r="C18" s="3"/>
      <c r="D18" s="3"/>
      <c r="E18" s="3"/>
      <c r="F18" s="3"/>
      <c r="G18" s="3"/>
      <c r="H18" s="3"/>
      <c r="I18" s="3"/>
      <c r="J18" s="3"/>
      <c r="L18" s="12"/>
      <c r="M18" s="12"/>
    </row>
    <row r="19" spans="1:13" ht="15" customHeight="1" x14ac:dyDescent="0.25">
      <c r="A19" s="38" t="s">
        <v>23</v>
      </c>
      <c r="B19" s="3"/>
      <c r="C19" s="3"/>
      <c r="D19" s="3"/>
      <c r="E19" s="3"/>
      <c r="F19" s="3"/>
      <c r="G19" s="3"/>
      <c r="H19" s="3"/>
      <c r="I19" s="3"/>
      <c r="J19" s="3"/>
    </row>
    <row r="20" spans="1:13" ht="15.75" x14ac:dyDescent="0.25">
      <c r="A20" s="38" t="s">
        <v>24</v>
      </c>
      <c r="B20" s="3"/>
      <c r="C20" s="4"/>
      <c r="D20" s="4"/>
      <c r="E20" s="4"/>
      <c r="F20" s="4"/>
      <c r="G20" s="4"/>
      <c r="H20" s="4"/>
      <c r="I20" s="4"/>
      <c r="J20" s="4"/>
    </row>
    <row r="21" spans="1:13" ht="45" customHeight="1" x14ac:dyDescent="0.25">
      <c r="A21" s="47" t="s">
        <v>11</v>
      </c>
      <c r="B21" s="47"/>
      <c r="C21" s="47"/>
      <c r="D21" s="47"/>
      <c r="E21" s="47"/>
      <c r="F21" s="47"/>
      <c r="G21" s="47"/>
      <c r="H21" s="47"/>
      <c r="I21" s="47"/>
      <c r="J21" s="47"/>
    </row>
    <row r="22" spans="1:13" ht="15.75" x14ac:dyDescent="0.25">
      <c r="A22" s="8"/>
      <c r="B22" s="8"/>
      <c r="C22" s="8"/>
      <c r="D22" s="8"/>
      <c r="E22" s="8"/>
      <c r="F22" s="8"/>
      <c r="G22" s="2"/>
      <c r="H22" s="2"/>
      <c r="I22" s="2"/>
      <c r="J22" s="2"/>
    </row>
    <row r="23" spans="1:13" ht="15.75" x14ac:dyDescent="0.25">
      <c r="A23" s="2"/>
      <c r="B23" s="48"/>
      <c r="C23" s="48"/>
      <c r="D23" s="16" t="s">
        <v>15</v>
      </c>
      <c r="E23" s="7"/>
      <c r="F23" s="7"/>
      <c r="H23" s="5"/>
      <c r="I23" s="5"/>
      <c r="J23" s="5"/>
    </row>
    <row r="24" spans="1:13" ht="15.75" customHeight="1" x14ac:dyDescent="0.25">
      <c r="A24" s="49"/>
      <c r="B24" s="50" t="s">
        <v>14</v>
      </c>
      <c r="C24" s="51"/>
      <c r="D24" s="63">
        <f>SUMPRODUCT(E12:E14,C12:C14)</f>
        <v>38552</v>
      </c>
      <c r="E24" s="7"/>
      <c r="F24" s="7"/>
      <c r="H24" s="6"/>
      <c r="I24" s="6"/>
      <c r="J24" s="6"/>
    </row>
    <row r="25" spans="1:13" ht="15.75" x14ac:dyDescent="0.25">
      <c r="A25" s="49"/>
      <c r="B25" s="52"/>
      <c r="C25" s="53"/>
      <c r="D25" s="64"/>
      <c r="E25" s="7"/>
      <c r="F25" s="7"/>
      <c r="H25" s="6"/>
      <c r="I25" s="6"/>
      <c r="J25" s="6"/>
    </row>
    <row r="26" spans="1:13" ht="15.75" x14ac:dyDescent="0.25">
      <c r="A26" s="49"/>
      <c r="B26" s="52"/>
      <c r="C26" s="53"/>
      <c r="D26" s="64"/>
      <c r="E26" s="7"/>
      <c r="F26" s="7"/>
      <c r="H26" s="6"/>
      <c r="I26" s="6"/>
      <c r="J26" s="6"/>
    </row>
    <row r="27" spans="1:13" ht="40.5" customHeight="1" x14ac:dyDescent="0.25">
      <c r="A27" s="49"/>
      <c r="B27" s="54"/>
      <c r="C27" s="55"/>
      <c r="D27" s="65"/>
      <c r="E27" s="7"/>
      <c r="F27" s="7"/>
      <c r="H27" s="6"/>
      <c r="I27" s="6"/>
      <c r="J27" s="6"/>
    </row>
    <row r="28" spans="1:13" ht="15.75" x14ac:dyDescent="0.25">
      <c r="A28" s="2"/>
      <c r="B28" s="49"/>
      <c r="C28" s="49"/>
      <c r="D28" s="4"/>
      <c r="E28" s="49"/>
      <c r="F28" s="49"/>
      <c r="G28" s="4"/>
      <c r="H28" s="5"/>
      <c r="I28" s="5"/>
      <c r="J28" s="5"/>
    </row>
    <row r="29" spans="1:13" ht="15.75" x14ac:dyDescent="0.25">
      <c r="B29" s="14"/>
      <c r="C29" s="14"/>
      <c r="D29" s="14"/>
    </row>
    <row r="30" spans="1:13" ht="15.75" x14ac:dyDescent="0.25">
      <c r="B30" s="40" t="s">
        <v>16</v>
      </c>
      <c r="C30" s="41"/>
      <c r="D30" s="41"/>
      <c r="E30" s="41"/>
      <c r="F30" s="41"/>
      <c r="G30" s="41"/>
      <c r="H30" s="41"/>
      <c r="I30" s="41"/>
      <c r="J30" s="41"/>
    </row>
    <row r="32" spans="1:13" ht="15.75" x14ac:dyDescent="0.25">
      <c r="B32" s="40"/>
      <c r="C32" s="41"/>
      <c r="D32" s="41"/>
      <c r="E32" s="41"/>
      <c r="F32" s="41"/>
      <c r="G32" s="41"/>
      <c r="H32" s="41"/>
      <c r="I32" s="41"/>
      <c r="J32" s="41"/>
    </row>
  </sheetData>
  <mergeCells count="21">
    <mergeCell ref="D24:D27"/>
    <mergeCell ref="B10:B11"/>
    <mergeCell ref="C10:C11"/>
    <mergeCell ref="D10:D11"/>
    <mergeCell ref="E10:G10"/>
    <mergeCell ref="B32:J32"/>
    <mergeCell ref="B30:J30"/>
    <mergeCell ref="F1:J4"/>
    <mergeCell ref="A7:J8"/>
    <mergeCell ref="A21:J21"/>
    <mergeCell ref="B23:C23"/>
    <mergeCell ref="A24:A27"/>
    <mergeCell ref="B24:C27"/>
    <mergeCell ref="A16:I16"/>
    <mergeCell ref="B28:C28"/>
    <mergeCell ref="E28:F28"/>
    <mergeCell ref="A5:J5"/>
    <mergeCell ref="H10:H11"/>
    <mergeCell ref="I10:I11"/>
    <mergeCell ref="J10:J11"/>
    <mergeCell ref="A10:A11"/>
  </mergeCells>
  <phoneticPr fontId="11" type="noConversion"/>
  <pageMargins left="0.23622047244094491" right="0.23622047244094491" top="0.74803149606299213" bottom="0.74803149606299213" header="0.31496062992125984" footer="0.31496062992125984"/>
  <pageSetup paperSize="9" scale="72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Каппелли Виталий</dc:creator>
  <cp:lastModifiedBy>Золотова Александра Николаевна</cp:lastModifiedBy>
  <cp:lastPrinted>2026-07-14T07:44:46Z</cp:lastPrinted>
  <dcterms:created xsi:type="dcterms:W3CDTF">2014-10-03T10:48:43Z</dcterms:created>
  <dcterms:modified xsi:type="dcterms:W3CDTF">2026-07-22T08:29:53Z</dcterms:modified>
</cp:coreProperties>
</file>