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20952" windowHeight="9720"/>
  </bookViews>
  <sheets>
    <sheet name="Лист1" sheetId="1" r:id="rId1"/>
  </sheets>
  <definedNames>
    <definedName name="_xlnm.Print_Area" localSheetId="0">Лист1!$A$1:$K$20</definedName>
  </definedNames>
  <calcPr calcId="124519" refMode="R1C1"/>
</workbook>
</file>

<file path=xl/calcChain.xml><?xml version="1.0" encoding="utf-8"?>
<calcChain xmlns="http://schemas.openxmlformats.org/spreadsheetml/2006/main">
  <c r="J21" i="1"/>
  <c r="K21" s="1"/>
  <c r="I21"/>
  <c r="H21"/>
  <c r="J20" l="1"/>
  <c r="K20" s="1"/>
  <c r="K22" s="1"/>
  <c r="I20"/>
  <c r="H20"/>
  <c r="H19"/>
  <c r="I19" s="1"/>
  <c r="J19" s="1"/>
  <c r="K19" s="1"/>
</calcChain>
</file>

<file path=xl/sharedStrings.xml><?xml version="1.0" encoding="utf-8"?>
<sst xmlns="http://schemas.openxmlformats.org/spreadsheetml/2006/main" count="42" uniqueCount="40">
  <si>
    <t>Приложение №2</t>
  </si>
  <si>
    <t>Обоснование начальной (максимальнй) цены контракта на поставку топлива</t>
  </si>
  <si>
    <t>Наименование объекта закупки</t>
  </si>
  <si>
    <t>Код КТРУ</t>
  </si>
  <si>
    <t>Условия исполнения контракта</t>
  </si>
  <si>
    <t>Территория заправки</t>
  </si>
  <si>
    <t xml:space="preserve">Используемый метод определения НМЦК </t>
  </si>
  <si>
    <t>Обоснование невозможности применения методов обоснования начальной цены единицы товара, указанных в части 1 статьи 22 Закона № 44-ФЗ</t>
  </si>
  <si>
    <t>- часть 22 статьи 22 Закона № 44-ФЗ;</t>
  </si>
  <si>
    <t>- Приказ ФАС России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– Приказ № 894/24)</t>
  </si>
  <si>
    <t>Заказчик производит расчет цены в соответствии  с пунктами 6-7 Приказа № 894/24.</t>
  </si>
  <si>
    <t>Источники информации</t>
  </si>
  <si>
    <t>статистические данные, предоставляемые ЦДУ ТЭК согласно договору о предоставлении услуг по подготовке и передаче информационных продуктов в области ТЭК;</t>
  </si>
  <si>
    <t>статистические данные, распространяемые либо предоставляемые Федеральной службой государственной статистики: (https://rosstat.gov.ru/compendium/document/50798);</t>
  </si>
  <si>
    <t>статистические данные, распространяемые либо предоставляемые единой межведомственной информационно-статистической системой  (ЕМИСС)  распространяемые либо предоставляемые статистические данные единой межведомственной информационно-статистической системы (https://fedstat.ru/);</t>
  </si>
  <si>
    <t>X</t>
  </si>
  <si>
    <t>№</t>
  </si>
  <si>
    <t>Наименование предмета товара (работы, услуги)</t>
  </si>
  <si>
    <t>Ед. изм</t>
  </si>
  <si>
    <t>Кол-во</t>
  </si>
  <si>
    <t>Ключевая ставка (Кцб)</t>
  </si>
  <si>
    <t>Количество месяцев исполнения Контракта (N)</t>
  </si>
  <si>
    <t>Коэффициент стоимости отвлечения денежных средств* (Кодс = (Кцб/100)/12*N + 1)</t>
  </si>
  <si>
    <t>Максимальная цена за единицу изм. (руб.)</t>
  </si>
  <si>
    <t>Цена за единицу изм. с округлением (вниз) до сотых долей после запятой (руб.)</t>
  </si>
  <si>
    <t xml:space="preserve">Н(М)ЦК контракта с учетом округления цены за ед. изм.(руб.)
</t>
  </si>
  <si>
    <t>Бензин автомобильный АИ- 92</t>
  </si>
  <si>
    <t>Литр;
^кубический дециметр</t>
  </si>
  <si>
    <t>В результате проведенного расчета максимальное значение цены контратракта составило</t>
  </si>
  <si>
    <t>Источник ценовой информации:**https://rosstat.gov.ru/storage/mediabank     https://www.benzin-price.ru/zapravka.php?azk_id=25582&amp;sc=6fe1fe334c0bdf45899bda4ee3625108</t>
  </si>
  <si>
    <t>Поставка ГСМ через АЗС в с.Ванавара</t>
  </si>
  <si>
    <t>с. Ванавара, Эвенкийский  район, Красноярский край</t>
  </si>
  <si>
    <r>
      <t xml:space="preserve">В соответствии с ч.12 ст.22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(далее – Закон № 44-ФЗ) Заказчиком принято решение при обосновании начальной (максимальной) цены контракта применить </t>
    </r>
    <r>
      <rPr>
        <b/>
        <u/>
        <sz val="18"/>
        <rFont val="Times New Roman"/>
        <family val="1"/>
        <charset val="204"/>
      </rPr>
      <t>иной метод</t>
    </r>
    <r>
      <rPr>
        <sz val="18"/>
        <rFont val="Times New Roman"/>
        <family val="1"/>
        <charset val="204"/>
      </rPr>
      <t>.</t>
    </r>
  </si>
  <si>
    <r>
      <t xml:space="preserve">Методы, установленные в части 1 статьи 22 Закона № 44-ФЗ, Заказчиком не используются в связи с наличием </t>
    </r>
    <r>
      <rPr>
        <b/>
        <sz val="18"/>
        <rFont val="Times New Roman"/>
        <family val="1"/>
        <charset val="204"/>
      </rPr>
      <t>специальных правил определения цены</t>
    </r>
    <r>
      <rPr>
        <sz val="18"/>
        <rFont val="Times New Roman"/>
        <family val="1"/>
        <charset val="204"/>
      </rPr>
      <t>:</t>
    </r>
  </si>
  <si>
    <t xml:space="preserve"> другие источники, распространяющие либо предоставляющие статистическую информацию: **https://rosstat.gov.ru/storage/mediabank; Цены на бензин и АЗС России https://www.benzin-price.ru/zapravka.php?azk_id=25582&amp;sc=6fe1fe334c0bdf45899bda4ee3625108</t>
  </si>
  <si>
    <t xml:space="preserve">19.20.21.344 – Топливо дизельное   19.20.21.123Бензин автомобильный </t>
  </si>
  <si>
    <t>Бензин автомобильный АИ- 92   ( розничная реализация)</t>
  </si>
  <si>
    <t>Топливо дизельное (розничная реализация)</t>
  </si>
  <si>
    <t>Срок начала поставки товара:  июль 2026 г.</t>
  </si>
  <si>
    <t xml:space="preserve">Срок окончания поставки товара: сентябрь 2026 г.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</si>
</sst>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8"/>
      <color theme="1"/>
      <name val="Calibri"/>
      <scheme val="minor"/>
    </font>
    <font>
      <sz val="18"/>
      <name val="Times New Roman"/>
    </font>
    <font>
      <b/>
      <sz val="18"/>
      <name val="Times New Roman"/>
    </font>
    <font>
      <u/>
      <sz val="11"/>
      <color theme="10"/>
      <name val="Calibri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6" fillId="0" borderId="0" xfId="0" applyFont="1"/>
    <xf numFmtId="0" fontId="7" fillId="0" borderId="0" xfId="1" applyFont="1" applyAlignment="1" applyProtection="1"/>
    <xf numFmtId="0" fontId="8" fillId="0" borderId="5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1"/>
  <sheetViews>
    <sheetView tabSelected="1" topLeftCell="A14" zoomScale="60" workbookViewId="0">
      <selection activeCell="B22" sqref="B22:J22"/>
    </sheetView>
  </sheetViews>
  <sheetFormatPr defaultColWidth="9.109375" defaultRowHeight="23.4"/>
  <cols>
    <col min="1" max="1" width="9.109375" style="1"/>
    <col min="2" max="2" width="50.5546875" style="1" bestFit="1" customWidth="1"/>
    <col min="3" max="3" width="19.5546875" style="1" customWidth="1"/>
    <col min="4" max="4" width="12.6640625" style="1" customWidth="1"/>
    <col min="5" max="5" width="30.33203125" style="1" customWidth="1"/>
    <col min="6" max="7" width="22.88671875" style="1" customWidth="1"/>
    <col min="8" max="8" width="45.109375" style="1" customWidth="1"/>
    <col min="9" max="9" width="20.109375" style="1" customWidth="1"/>
    <col min="10" max="10" width="29.6640625" style="1" customWidth="1"/>
    <col min="11" max="11" width="28.44140625" style="1" customWidth="1"/>
    <col min="12" max="16384" width="9.109375" style="1"/>
  </cols>
  <sheetData>
    <row r="1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>
      <c r="A3" s="7"/>
      <c r="B3" s="8" t="s">
        <v>2</v>
      </c>
      <c r="C3" s="32" t="s">
        <v>30</v>
      </c>
      <c r="D3" s="32"/>
      <c r="E3" s="32"/>
      <c r="F3" s="32"/>
      <c r="G3" s="32"/>
      <c r="H3" s="32"/>
      <c r="I3" s="32"/>
      <c r="J3" s="32"/>
      <c r="K3" s="32"/>
    </row>
    <row r="4" spans="1:11">
      <c r="A4" s="7"/>
      <c r="B4" s="8" t="s">
        <v>3</v>
      </c>
      <c r="C4" s="27" t="s">
        <v>35</v>
      </c>
      <c r="D4" s="27"/>
      <c r="E4" s="27"/>
      <c r="F4" s="27"/>
      <c r="G4" s="27"/>
      <c r="H4" s="27"/>
      <c r="I4" s="27"/>
      <c r="J4" s="27"/>
      <c r="K4" s="27"/>
    </row>
    <row r="5" spans="1:11">
      <c r="A5" s="7"/>
      <c r="B5" s="28" t="s">
        <v>4</v>
      </c>
      <c r="C5" s="27" t="s">
        <v>38</v>
      </c>
      <c r="D5" s="27"/>
      <c r="E5" s="27"/>
      <c r="F5" s="27"/>
      <c r="G5" s="27"/>
      <c r="H5" s="27"/>
      <c r="I5" s="27"/>
      <c r="J5" s="27"/>
      <c r="K5" s="27"/>
    </row>
    <row r="6" spans="1:11">
      <c r="A6" s="7"/>
      <c r="B6" s="28"/>
      <c r="C6" s="27" t="s">
        <v>39</v>
      </c>
      <c r="D6" s="27"/>
      <c r="E6" s="27"/>
      <c r="F6" s="27"/>
      <c r="G6" s="27"/>
      <c r="H6" s="27"/>
      <c r="I6" s="27"/>
      <c r="J6" s="27"/>
      <c r="K6" s="27"/>
    </row>
    <row r="7" spans="1:11">
      <c r="A7" s="7"/>
      <c r="B7" s="8" t="s">
        <v>5</v>
      </c>
      <c r="C7" s="27" t="s">
        <v>31</v>
      </c>
      <c r="D7" s="27"/>
      <c r="E7" s="27"/>
      <c r="F7" s="27"/>
      <c r="G7" s="27"/>
      <c r="H7" s="27"/>
      <c r="I7" s="27"/>
      <c r="J7" s="27"/>
      <c r="K7" s="27"/>
    </row>
    <row r="8" spans="1:11" ht="53.25" customHeight="1">
      <c r="A8" s="7"/>
      <c r="B8" s="8" t="s">
        <v>6</v>
      </c>
      <c r="C8" s="27" t="s">
        <v>32</v>
      </c>
      <c r="D8" s="27"/>
      <c r="E8" s="27"/>
      <c r="F8" s="27"/>
      <c r="G8" s="27"/>
      <c r="H8" s="27"/>
      <c r="I8" s="27"/>
      <c r="J8" s="27"/>
      <c r="K8" s="27"/>
    </row>
    <row r="9" spans="1:11">
      <c r="A9" s="7"/>
      <c r="B9" s="28" t="s">
        <v>7</v>
      </c>
      <c r="C9" s="27" t="s">
        <v>33</v>
      </c>
      <c r="D9" s="27"/>
      <c r="E9" s="27"/>
      <c r="F9" s="27"/>
      <c r="G9" s="27"/>
      <c r="H9" s="27"/>
      <c r="I9" s="27"/>
      <c r="J9" s="27"/>
      <c r="K9" s="27"/>
    </row>
    <row r="10" spans="1:11">
      <c r="A10" s="7"/>
      <c r="B10" s="28"/>
      <c r="C10" s="27" t="s">
        <v>8</v>
      </c>
      <c r="D10" s="27"/>
      <c r="E10" s="27"/>
      <c r="F10" s="27"/>
      <c r="G10" s="27"/>
      <c r="H10" s="27"/>
      <c r="I10" s="27"/>
      <c r="J10" s="27"/>
      <c r="K10" s="27"/>
    </row>
    <row r="11" spans="1:11">
      <c r="A11" s="7"/>
      <c r="B11" s="28"/>
      <c r="C11" s="27" t="s">
        <v>9</v>
      </c>
      <c r="D11" s="27"/>
      <c r="E11" s="27"/>
      <c r="F11" s="27"/>
      <c r="G11" s="27"/>
      <c r="H11" s="27"/>
      <c r="I11" s="27"/>
      <c r="J11" s="27"/>
      <c r="K11" s="27"/>
    </row>
    <row r="12" spans="1:11" ht="75" customHeight="1">
      <c r="A12" s="7"/>
      <c r="B12" s="28"/>
      <c r="C12" s="29" t="s">
        <v>10</v>
      </c>
      <c r="D12" s="29"/>
      <c r="E12" s="29"/>
      <c r="F12" s="29"/>
      <c r="G12" s="29"/>
      <c r="H12" s="29"/>
      <c r="I12" s="29"/>
      <c r="J12" s="29"/>
      <c r="K12" s="29"/>
    </row>
    <row r="13" spans="1:11">
      <c r="A13" s="7"/>
      <c r="B13" s="24" t="s">
        <v>11</v>
      </c>
      <c r="C13" s="9"/>
      <c r="D13" s="27" t="s">
        <v>12</v>
      </c>
      <c r="E13" s="27"/>
      <c r="F13" s="27"/>
      <c r="G13" s="27"/>
      <c r="H13" s="27"/>
      <c r="I13" s="27"/>
      <c r="J13" s="27"/>
      <c r="K13" s="27"/>
    </row>
    <row r="14" spans="1:11">
      <c r="A14" s="7"/>
      <c r="B14" s="25"/>
      <c r="C14" s="10"/>
      <c r="D14" s="27" t="s">
        <v>13</v>
      </c>
      <c r="E14" s="27"/>
      <c r="F14" s="27"/>
      <c r="G14" s="27"/>
      <c r="H14" s="27"/>
      <c r="I14" s="27"/>
      <c r="J14" s="27"/>
      <c r="K14" s="27"/>
    </row>
    <row r="15" spans="1:11">
      <c r="A15" s="7"/>
      <c r="B15" s="25"/>
      <c r="C15" s="9"/>
      <c r="D15" s="27" t="s">
        <v>14</v>
      </c>
      <c r="E15" s="27"/>
      <c r="F15" s="27"/>
      <c r="G15" s="27"/>
      <c r="H15" s="27"/>
      <c r="I15" s="27"/>
      <c r="J15" s="27"/>
      <c r="K15" s="27"/>
    </row>
    <row r="16" spans="1:11" ht="75" customHeight="1">
      <c r="A16" s="7"/>
      <c r="B16" s="26"/>
      <c r="C16" s="11" t="s">
        <v>15</v>
      </c>
      <c r="D16" s="27" t="s">
        <v>34</v>
      </c>
      <c r="E16" s="27"/>
      <c r="F16" s="27"/>
      <c r="G16" s="27"/>
      <c r="H16" s="27"/>
      <c r="I16" s="27"/>
      <c r="J16" s="27"/>
      <c r="K16" s="27"/>
    </row>
    <row r="17" spans="1:12" ht="37.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2" ht="146.4" customHeight="1">
      <c r="A18" s="2" t="s">
        <v>16</v>
      </c>
      <c r="B18" s="8" t="s">
        <v>17</v>
      </c>
      <c r="C18" s="8" t="s">
        <v>18</v>
      </c>
      <c r="D18" s="12" t="s">
        <v>19</v>
      </c>
      <c r="E18" s="6" t="s">
        <v>29</v>
      </c>
      <c r="F18" s="13" t="s">
        <v>20</v>
      </c>
      <c r="G18" s="8" t="s">
        <v>21</v>
      </c>
      <c r="H18" s="8" t="s">
        <v>22</v>
      </c>
      <c r="I18" s="8" t="s">
        <v>23</v>
      </c>
      <c r="J18" s="14" t="s">
        <v>24</v>
      </c>
      <c r="K18" s="14" t="s">
        <v>25</v>
      </c>
      <c r="L18" s="15"/>
    </row>
    <row r="19" spans="1:12" ht="133.80000000000001" hidden="1" customHeight="1">
      <c r="A19" s="2"/>
      <c r="B19" s="16" t="s">
        <v>26</v>
      </c>
      <c r="C19" s="17" t="s">
        <v>27</v>
      </c>
      <c r="D19" s="8">
        <v>0</v>
      </c>
      <c r="E19" s="18">
        <v>0</v>
      </c>
      <c r="F19" s="8">
        <v>20</v>
      </c>
      <c r="G19" s="8">
        <v>3</v>
      </c>
      <c r="H19" s="8">
        <f t="shared" ref="H19" si="0">SUM((F19/100)/12*G19+1)</f>
        <v>1.05</v>
      </c>
      <c r="I19" s="8">
        <f t="shared" ref="I19" si="1">SUM(E19*H19)</f>
        <v>0</v>
      </c>
      <c r="J19" s="8">
        <f t="shared" ref="J19" si="2">ROUNDDOWN(I19,2)</f>
        <v>0</v>
      </c>
      <c r="K19" s="8">
        <f t="shared" ref="K19" si="3">J19*D19</f>
        <v>0</v>
      </c>
      <c r="L19" s="15"/>
    </row>
    <row r="20" spans="1:12" ht="133.80000000000001" customHeight="1">
      <c r="A20" s="2">
        <v>1</v>
      </c>
      <c r="B20" s="16" t="s">
        <v>36</v>
      </c>
      <c r="C20" s="17" t="s">
        <v>27</v>
      </c>
      <c r="D20" s="20">
        <v>4000</v>
      </c>
      <c r="E20" s="21">
        <v>96.153999999999996</v>
      </c>
      <c r="F20" s="20">
        <v>16</v>
      </c>
      <c r="G20" s="20">
        <v>3</v>
      </c>
      <c r="H20" s="21">
        <f t="shared" ref="H20:H21" si="4">SUM((F20/100)/12*G20+1)</f>
        <v>1.04</v>
      </c>
      <c r="I20" s="21">
        <f>SUM(E20*H20)</f>
        <v>100.00015999999999</v>
      </c>
      <c r="J20" s="20">
        <f>ROUNDDOWN(I20,2)</f>
        <v>100</v>
      </c>
      <c r="K20" s="20">
        <f t="shared" ref="K20:K21" si="5">J20*D20</f>
        <v>400000</v>
      </c>
      <c r="L20" s="15"/>
    </row>
    <row r="21" spans="1:12" ht="133.80000000000001" customHeight="1">
      <c r="A21" s="2">
        <v>2</v>
      </c>
      <c r="B21" s="16" t="s">
        <v>37</v>
      </c>
      <c r="C21" s="17" t="s">
        <v>27</v>
      </c>
      <c r="D21" s="22">
        <v>1000</v>
      </c>
      <c r="E21" s="22">
        <v>117.31</v>
      </c>
      <c r="F21" s="22">
        <v>16</v>
      </c>
      <c r="G21" s="22">
        <v>3</v>
      </c>
      <c r="H21" s="21">
        <f t="shared" si="4"/>
        <v>1.04</v>
      </c>
      <c r="I21" s="21">
        <f>SUM(E21*H21)</f>
        <v>122.00240000000001</v>
      </c>
      <c r="J21" s="22">
        <f>ROUNDDOWN(I21,2)</f>
        <v>122</v>
      </c>
      <c r="K21" s="22">
        <f t="shared" si="5"/>
        <v>122000</v>
      </c>
      <c r="L21" s="15"/>
    </row>
    <row r="22" spans="1:12" ht="39.75" customHeight="1">
      <c r="A22" s="3"/>
      <c r="B22" s="23" t="s">
        <v>28</v>
      </c>
      <c r="C22" s="23"/>
      <c r="D22" s="23"/>
      <c r="E22" s="23"/>
      <c r="F22" s="23"/>
      <c r="G22" s="23"/>
      <c r="H22" s="23"/>
      <c r="I22" s="23"/>
      <c r="J22" s="23"/>
      <c r="K22" s="19">
        <f>SUM(K19:K21)</f>
        <v>522000</v>
      </c>
      <c r="L22" s="15"/>
    </row>
    <row r="23" spans="1:12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9" spans="1:12">
      <c r="H29" s="5"/>
    </row>
    <row r="31" spans="1:12">
      <c r="H31" s="4"/>
    </row>
  </sheetData>
  <mergeCells count="20">
    <mergeCell ref="A1:K1"/>
    <mergeCell ref="A2:K2"/>
    <mergeCell ref="C3:K3"/>
    <mergeCell ref="C4:K4"/>
    <mergeCell ref="B5:B6"/>
    <mergeCell ref="C5:K5"/>
    <mergeCell ref="C6:K6"/>
    <mergeCell ref="C7:K7"/>
    <mergeCell ref="C8:K8"/>
    <mergeCell ref="B9:B12"/>
    <mergeCell ref="C9:K9"/>
    <mergeCell ref="C10:K10"/>
    <mergeCell ref="C11:K11"/>
    <mergeCell ref="C12:K12"/>
    <mergeCell ref="B22:J22"/>
    <mergeCell ref="B13:B16"/>
    <mergeCell ref="D13:K13"/>
    <mergeCell ref="D14:K14"/>
    <mergeCell ref="D15:K15"/>
    <mergeCell ref="D16:K16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Server_Gilfond</dc:creator>
  <cp:lastModifiedBy>Пользователь Windows</cp:lastModifiedBy>
  <cp:revision>6</cp:revision>
  <dcterms:created xsi:type="dcterms:W3CDTF">2006-09-28T05:33:49Z</dcterms:created>
  <dcterms:modified xsi:type="dcterms:W3CDTF">2026-06-25T03:01:53Z</dcterms:modified>
</cp:coreProperties>
</file>