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<sst xmlns="http://schemas.openxmlformats.org/spreadsheetml/2006/main" xmlns:a="http://schemas.openxmlformats.org/drawingml/2006/main" xmlns:a15="http://schemas.microsoft.com/office/drawing/2012/main" xmlns:asvg="http://schemas.microsoft.com/office/drawing/2016/SVG/main" xmlns:c="http://schemas.openxmlformats.org/drawingml/2006/chart" xmlns:co="http://ncloudtech.com" xmlns:co-ooxml="http://ncloudtech.com/ooxml" xmlns:m="http://schemas.openxmlformats.org/officeDocument/2006/math" xmlns:mc="http://schemas.openxmlformats.org/markup-compatibility/2006" xmlns:o="urn:schemas-microsoft-com:office:office" xmlns:p="http://schemas.openxmlformats.org/presentationml/2006/main" xmlns:pic="http://schemas.openxmlformats.org/drawingml/2006/picture" xmlns:r="http://schemas.openxmlformats.org/officeDocument/2006/relationships" xmlns:s="http://schemas.openxmlformats.org/officeDocument/2006/sharedTypes" xmlns:sl="http://schemas.openxmlformats.org/schemaLibrary/2006/main" xmlns:v="urn:schemas-microsoft-com:vml" xmlns:w="http://schemas.openxmlformats.org/wordprocessingml/2006/main" xmlns:w10="urn:schemas-microsoft-com:office:word" xmlns:w14="http://schemas.microsoft.com/office/word/2010/wordml" xmlns:w15="http://schemas.microsoft.com/office/word/2012/wordml" xmlns:wp="http://schemas.openxmlformats.org/drawingml/2006/wordprocessingDrawing" xmlns:wpg="http://schemas.microsoft.com/office/word/2010/wordprocessingGroup" xmlns:wps="http://schemas.microsoft.com/office/word/2010/wordprocessingShape" xmlns:x="urn:schemas-microsoft-com:office:excel" xmlns:x14="http://schemas.microsoft.com/office/spreadsheetml/2009/9/main" xmlns:xdr="http://schemas.openxmlformats.org/drawingml/2006/spreadsheetDrawing" xmlns:xm="http://schemas.microsoft.com/office/excel/2006/main" mc:Ignorable="co co-ooxml w14 x14 w15">
  <si>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</si>
  <si>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</si>
  <si>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</si>
  <si>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000000" tint="0"/>
        <sz val="10"/>
      </rPr>
      <t xml:space="preserve"> </t>
    </r>
    <r>
      <rPr>
        <rFont val="Times New Roman"/>
        <b val="true"/>
        <color rgb="17375E" tint="0"/>
        <sz val="10"/>
      </rPr>
      <t>По</t>
    </r>
    <r>
      <rPr>
        <rFont val="Times New Roman"/>
        <b val="true"/>
        <color rgb="17375E" tint="0"/>
        <sz val="10"/>
      </rPr>
      <t xml:space="preserve">ставка </t>
    </r>
    <r>
      <rPr>
        <rFont val="Times New Roman"/>
        <b val="true"/>
        <color rgb="17375E" tint="0"/>
        <sz val="10"/>
      </rPr>
      <t xml:space="preserve"> канцелярских товаров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</si>
  <si>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</si>
  <si>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</si>
  <si>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</si>
  <si>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</si>
  <si>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t>Арт. Комус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</si>
  <si>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</si>
  <si>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</si>
  <si>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</si>
  <si>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</si>
  <si>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</si>
  <si>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</si>
  <si>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</si>
  <si>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</si>
  <si>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</si>
  <si>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t>08.05.2026</t>
    </r>
  </si>
  <si>
    <r>
      <t>КП 2</t>
    </r>
    <r>
      <t xml:space="preserve">
</t>
    </r>
    <r>
      <rPr>
        <rFont val="Times New Roman"/>
        <color rgb="000000" tint="0"/>
        <sz val="10"/>
      </rPr>
      <t>08.05.2026</t>
    </r>
  </si>
  <si>
    <r>
      <rPr>
        <rFont val="Times New Roman"/>
        <color rgb="000000" tint="0"/>
        <sz val="10"/>
      </rPr>
      <t>КП 3</t>
    </r>
    <r>
      <t xml:space="preserve">
</t>
    </r>
    <r>
      <rPr>
        <rFont val="Times New Roman"/>
        <color rgb="000000" tint="0"/>
        <sz val="10"/>
      </rPr>
      <t>08.05.2026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</si>
  <si>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</si>
  <si>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</si>
  <si>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</si>
  <si>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</si>
  <si>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</si>
  <si>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Фотоаппарат Lomography Lomo MC-A, черный</t>
  </si>
  <si>
    <t>Не представлен</t>
  </si>
  <si>
    <t>шт.</t>
  </si>
  <si>
    <t>Комплект осветителей Godox TL60*4, 4х18 Вт, 2700-6500К</t>
  </si>
  <si>
    <t>Комплект студийного оборудования Falcon Eyes Studio LED COB275 kit, 2х75 Вт</t>
  </si>
  <si>
    <t>Софтбокс Falcon Eyes SBQ-SBII 4545 BW, 45х45 см, жаропрочный, с сотами</t>
  </si>
  <si>
    <t>Софтбокс Godox QR-P70 параболический, быстроскладной, 70 см</t>
  </si>
  <si>
    <t>Проекционная насадка Godox VSA-26K с объективом 26°, Bowens</t>
  </si>
  <si>
    <t>Осветитель Godox SL150R, светодиодный, 2500~10000K, RGB, 150 Вт</t>
  </si>
  <si>
    <t>Стойка Fujimi FJ8709, 280 см, до 6 кг</t>
  </si>
  <si>
    <t>Рефлектор Falcon Eyes R-180HC Kit, 17.8 см, с 4 сотами</t>
  </si>
  <si>
    <t>Система установки фона Godox BS04, высота до 2.6 м, ширина до 3 м</t>
  </si>
  <si>
    <t>Комплект Godox AD100Pro Three Kit, 3х100 Дж + аксессуары</t>
  </si>
  <si>
    <t>Фон Grifon B-112 тканевый, 3х7 м, черный</t>
  </si>
  <si>
    <t>Фон Grifon B-119, тканевый, 3х7 м, зеленый хромакей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</si>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</sst>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</numFmts>
  <fonts count="23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name val="Calibri"/>
      <color rgb="000000" tint="0"/>
      <sz val="11"/>
    </font>
    <font>
      <color rgb="000000" tint="0"/>
      <sz val="11"/>
      <scheme val="minor"/>
    </font>
    <font>
      <name val="Times New Roman"/>
      <color rgb="000000" tint="0"/>
      <sz val="10"/>
    </font>
    <font>
      <color rgb="000000" tint="0"/>
      <sz val="10"/>
      <scheme val="minor"/>
    </font>
    <font>
      <name val="Times New Roman"/>
      <b val="true"/>
      <color rgb="000000" tint="0"/>
      <sz val="10"/>
    </font>
    <font>
      <color rgb="000000" tint="0"/>
      <sz val="8"/>
      <scheme val="minor"/>
    </font>
    <font>
      <b val="false"/>
      <color rgb="000000" tint="0"/>
      <sz val="10"/>
      <scheme val="minor"/>
    </font>
    <font>
      <name val="Times New Roman"/>
      <b val="false"/>
      <color rgb="000000" tint="0"/>
      <sz val="10"/>
    </font>
    <font>
      <name val="Times New Roman"/>
      <color rgb="000000" tint="0"/>
      <sz val="11"/>
    </font>
    <font>
      <name val="Times New Roman"/>
      <color theme="1" tint="0"/>
      <sz val="11"/>
    </font>
    <font>
      <color theme="1" tint="0"/>
      <sz val="10"/>
      <scheme val="minor"/>
    </font>
    <font>
      <name val="Times New Roman"/>
      <b val="true"/>
      <color theme="1" tint="0"/>
      <sz val="10"/>
    </font>
    <font>
      <sz val="10"/>
      <scheme val="minor"/>
    </font>
    <font>
      <name val="Times New Roman"/>
      <b val="true"/>
      <color rgb="17375E" tint="0"/>
      <sz val="10"/>
    </font>
    <font>
      <color theme="1" tint="0"/>
      <sz val="8"/>
      <scheme val="minor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  <font>
      <name val="Times New Roman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borderId="0" fillId="0" fontId="4" quotePrefix="false"/>
    <xf applyFont="true" applyNumberFormat="true" borderId="0" fillId="0" fontId="5" numFmtId="1000" quotePrefix="false"/>
    <xf applyAlignment="true" applyFont="true" applyNumberFormat="true" borderId="0" fillId="0" fontId="6" numFmtId="1001" quotePrefix="false">
      <alignment horizontal="center" vertical="center"/>
    </xf>
    <xf applyFill="true" applyFont="true" applyNumberFormat="true" borderId="0" fillId="2" fontId="5" numFmtId="1000" quotePrefix="false"/>
    <xf applyFont="true" applyNumberFormat="true" borderId="0" fillId="0" fontId="7" numFmtId="1000" quotePrefix="false"/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vertical="center" wrapText="true"/>
    </xf>
    <xf applyAlignment="true" applyFont="true" applyNumberFormat="true" borderId="0" fillId="0" fontId="7" numFmtId="1000" quotePrefix="false">
      <alignment vertical="center" wrapText="true"/>
    </xf>
    <xf applyFill="true" applyFont="true" applyNumberFormat="true" borderId="0" fillId="2" fontId="7" numFmtId="1000" quotePrefix="false"/>
    <xf applyAlignment="true" applyBorder="true" applyFont="true" applyNumberFormat="true" borderId="1" fillId="0" fontId="6" numFmtId="1000" quotePrefix="false">
      <alignment horizontal="center" vertical="center"/>
    </xf>
    <xf applyAlignment="true" applyBorder="true" applyFont="true" applyNumberFormat="true" borderId="2" fillId="0" fontId="6" numFmtId="1000" quotePrefix="false">
      <alignment horizontal="center" vertical="center"/>
    </xf>
    <xf applyAlignment="true" applyBorder="true" applyFont="true" applyNumberFormat="true" borderId="3" fillId="0" fontId="6" numFmtId="1000" quotePrefix="false">
      <alignment horizontal="center" vertical="center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3" fillId="0" fontId="8" numFmtId="1000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Border="true" applyFont="true" applyNumberFormat="true" borderId="1" fillId="0" fontId="8" numFmtId="1002" quotePrefix="false">
      <alignment horizontal="center" vertical="center" wrapText="true"/>
    </xf>
    <xf applyAlignment="true" applyBorder="true" applyFont="true" applyNumberFormat="true" borderId="2" fillId="0" fontId="8" numFmtId="1002" quotePrefix="false">
      <alignment horizontal="center" vertical="center" wrapText="true"/>
    </xf>
    <xf applyAlignment="true" applyBorder="true" applyFont="true" applyNumberFormat="true" borderId="3" fillId="0" fontId="8" numFmtId="1002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ill="true" applyFont="true" applyNumberFormat="true" borderId="4" fillId="3" fontId="6" numFmtId="1000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ill="true" applyFont="true" applyNumberFormat="true" borderId="2" fillId="3" fontId="6" numFmtId="1000" quotePrefix="false">
      <alignment horizontal="center" vertical="center" wrapText="true"/>
    </xf>
    <xf applyAlignment="true" applyBorder="true" applyFill="true" applyFont="true" applyNumberFormat="true" borderId="6" fillId="3" fontId="6" numFmtId="1000" quotePrefix="false">
      <alignment horizontal="center" vertical="center" wrapText="true"/>
    </xf>
    <xf applyAlignment="true" applyBorder="true" applyFont="true" applyNumberFormat="true" borderId="7" fillId="0" fontId="6" numFmtId="1001" quotePrefix="false">
      <alignment horizontal="center" vertical="center" wrapText="true"/>
    </xf>
    <xf applyAlignment="true" applyBorder="true" applyFont="true" applyNumberFormat="true" borderId="8" fillId="0" fontId="6" numFmtId="1001" quotePrefix="false">
      <alignment horizontal="center" vertical="center" wrapText="true"/>
    </xf>
    <xf applyAlignment="true" applyBorder="true" applyFont="true" applyNumberFormat="true" borderId="9" fillId="0" fontId="6" numFmtId="1001" quotePrefix="false">
      <alignment horizontal="center" vertical="center" wrapText="true"/>
    </xf>
    <xf applyAlignment="true" applyBorder="true" applyFill="true" applyFont="true" applyNumberFormat="true" borderId="4" fillId="3" fontId="6" numFmtId="1001" quotePrefix="false">
      <alignment horizontal="center" vertical="center" wrapText="true"/>
    </xf>
    <xf applyAlignment="true" applyBorder="true" applyFill="true" applyFont="true" applyNumberFormat="true" borderId="4" fillId="2" fontId="6" numFmtId="1000" quotePrefix="false">
      <alignment horizontal="center" vertical="center" wrapText="true"/>
    </xf>
    <xf applyAlignment="true" applyBorder="true" applyFont="true" applyNumberFormat="true" borderId="10" fillId="0" fontId="6" numFmtId="1000" quotePrefix="false">
      <alignment horizontal="center" vertical="center" wrapText="true"/>
    </xf>
    <xf applyAlignment="true" applyBorder="true" applyFill="true" applyFont="true" applyNumberFormat="true" borderId="10" fillId="3" fontId="6" numFmtId="1000" quotePrefix="false">
      <alignment horizontal="center" vertical="center" wrapText="true"/>
    </xf>
    <xf applyAlignment="true" applyBorder="true" applyFont="true" applyNumberFormat="true" borderId="4" fillId="0" fontId="6" numFmtId="1001" quotePrefix="false">
      <alignment horizontal="center" vertical="center" wrapText="true"/>
    </xf>
    <xf applyAlignment="true" applyBorder="true" applyFill="true" applyFont="true" applyNumberFormat="true" borderId="10" fillId="3" fontId="6" numFmtId="1001" quotePrefix="false">
      <alignment horizontal="center" vertical="center" wrapText="true"/>
    </xf>
    <xf applyAlignment="true" applyBorder="true" applyFill="true" applyFont="true" applyNumberFormat="true" borderId="10" fillId="2" fontId="6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12" numFmtId="1000" quotePrefix="false">
      <alignment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2" numFmtId="1000" quotePrefix="false">
      <alignment horizontal="center" vertical="center" wrapText="true"/>
    </xf>
    <xf applyAlignment="true" applyBorder="true" applyFont="true" applyNumberFormat="true" borderId="1" fillId="0" fontId="13" numFmtId="1000" quotePrefix="false">
      <alignment vertical="center" wrapText="true"/>
    </xf>
    <xf applyAlignment="true" applyFont="true" applyNumberFormat="true" borderId="0" fillId="0" fontId="14" numFmtId="1000" quotePrefix="false">
      <alignment vertical="center"/>
    </xf>
    <xf applyAlignment="true" applyBorder="true" applyFont="true" applyNumberFormat="true" borderId="11" fillId="0" fontId="2" numFmtId="1000" quotePrefix="false">
      <alignment vertical="center"/>
    </xf>
    <xf applyAlignment="true" applyBorder="true" applyFont="true" applyNumberFormat="true" borderId="12" fillId="0" fontId="15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2" fillId="0" fontId="2" numFmtId="1001" quotePrefix="false">
      <alignment horizontal="center" vertical="center"/>
    </xf>
    <xf applyAlignment="true" applyBorder="true" applyFill="true" applyFont="true" applyNumberFormat="true" borderId="12" fillId="2" fontId="16" numFmtId="1000" quotePrefix="false">
      <alignment vertical="center"/>
    </xf>
    <xf applyAlignment="true" applyBorder="true" applyFont="true" applyNumberFormat="true" borderId="12" fillId="0" fontId="14" numFmtId="1000" quotePrefix="false">
      <alignment vertical="center"/>
    </xf>
    <xf applyAlignment="true" applyBorder="true" applyFont="true" applyNumberFormat="true" borderId="13" fillId="0" fontId="17" numFmtId="1002" quotePrefix="false">
      <alignment horizontal="center" vertical="center"/>
    </xf>
    <xf applyFont="true" applyNumberFormat="true" borderId="0" fillId="0" fontId="18" numFmtId="1000" quotePrefix="false"/>
    <xf applyAlignment="true" applyFill="true" applyFont="true" applyNumberFormat="true" borderId="0" fillId="2" fontId="19" numFmtId="1000" quotePrefix="false">
      <alignment horizontal="left" vertical="center"/>
    </xf>
    <xf applyAlignment="true" applyFont="true" applyNumberFormat="true" borderId="0" fillId="0" fontId="20" numFmtId="1001" quotePrefix="false">
      <alignment horizontal="center" vertical="center"/>
    </xf>
    <xf applyFill="true" applyFont="true" applyNumberFormat="true" borderId="0" fillId="2" fontId="21" numFmtId="1000" quotePrefix="false"/>
    <xf applyFont="true" applyNumberFormat="true" borderId="0" fillId="0" fontId="14" numFmtId="1000" quotePrefix="false"/>
    <xf applyAlignment="true" applyFont="true" applyNumberFormat="true" borderId="0" fillId="0" fontId="22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22" numFmtId="1000" quotePrefix="false">
      <alignment horizontal="right"/>
    </xf>
    <xf applyAlignment="true" applyFont="true" applyNumberFormat="true" borderId="0" fillId="0" fontId="2" numFmtId="14" quotePrefix="false">
      <alignment horizontal="left"/>
    </xf>
    <xf applyFill="true" applyFont="true" applyNumberFormat="true" borderId="0" fillId="2" fontId="16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151909" y="12547023"/>
    <xdr:ext cx="267745" cy="151802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974271" y="12720204"/>
    <xdr:ext cx="839891" cy="448638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454727" y="13118522"/>
    <xdr:ext cx="639782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822863" y="13551477"/>
    <xdr:ext cx="1077055" cy="359018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41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bestFit="true" customWidth="true" max="2" min="2" outlineLevel="0" style="0" width="12.8571427121433"/>
    <col customWidth="true" hidden="false" max="3" min="3" outlineLevel="0" style="0" width="43.2857147448796"/>
    <col bestFit="true" customWidth="true" hidden="false" max="4" min="4" outlineLevel="0" style="0" width="13.9999996616676"/>
    <col customWidth="true" hidden="false" max="5" min="5" outlineLevel="0" style="1" width="14.1843542596975"/>
    <col bestFit="true" customWidth="true" hidden="false" max="6" min="6" outlineLevel="0" style="0" width="13.9999996616676"/>
    <col customWidth="true" hidden="false" max="8" min="7" outlineLevel="0" style="0" width="13.8571422046447"/>
    <col customWidth="true" hidden="false" max="9" min="9" outlineLevel="0" style="0" width="6.85714305047564"/>
    <col customWidth="true" hidden="false" max="10" min="10" outlineLevel="0" style="0" width="13.5714286439284"/>
    <col customWidth="true" hidden="false" max="11" min="11" outlineLevel="0" style="0" width="13.2183260431167"/>
    <col customWidth="true" hidden="false" max="12" min="12" outlineLevel="0" style="0" width="8.57142847476218"/>
    <col customWidth="true" hidden="false" max="13" min="13" outlineLevel="0" style="0" width="13.1428576261891"/>
    <col customWidth="true" hidden="fals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customFormat="true" ht="15" outlineLevel="0" r="1" s="3">
      <c r="A1" s="4" t="n"/>
      <c r="B1" s="4" t="n"/>
      <c r="C1" s="4" t="n"/>
      <c r="D1" s="4" t="n"/>
      <c r="E1" s="5" t="n"/>
      <c r="F1" s="4" t="n"/>
      <c r="G1" s="4" t="n"/>
      <c r="H1" s="4" t="n"/>
      <c r="I1" s="4" t="n"/>
      <c r="J1" s="4" t="n"/>
      <c r="K1" s="4" t="n"/>
      <c r="L1" s="4" t="n"/>
      <c r="M1" s="4" t="n"/>
      <c r="N1" s="6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  <c r="AA1" s="4" t="n"/>
      <c r="AB1" s="4" t="n"/>
      <c r="AC1" s="4" t="n"/>
      <c r="AD1" s="4" t="n"/>
    </row>
    <row customFormat="true" ht="12.75" outlineLevel="0" r="2" s="7">
      <c r="A2" s="8" t="s">
        <v>0</v>
      </c>
      <c r="B2" s="8" t="s"/>
      <c r="C2" s="8" t="s"/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8" t="s"/>
      <c r="P2" s="8" t="s"/>
      <c r="Q2" s="8" t="s"/>
      <c r="R2" s="7" t="n"/>
      <c r="S2" s="7" t="n"/>
      <c r="T2" s="7" t="n"/>
      <c r="U2" s="7" t="n"/>
      <c r="V2" s="7" t="n"/>
    </row>
    <row customFormat="true" customHeight="true" ht="26.25" outlineLevel="0" r="3" s="7">
      <c r="A3" s="7" t="n"/>
      <c r="B3" s="7" t="n"/>
      <c r="C3" s="9" t="n"/>
      <c r="D3" s="9" t="n"/>
      <c r="E3" s="9" t="n"/>
      <c r="F3" s="9" t="n"/>
      <c r="G3" s="9" t="n"/>
      <c r="H3" s="10" t="n"/>
      <c r="I3" s="10" t="n"/>
      <c r="J3" s="10" t="n"/>
      <c r="K3" s="7" t="n"/>
      <c r="L3" s="7" t="n"/>
      <c r="M3" s="7" t="n"/>
      <c r="N3" s="11" t="n"/>
      <c r="R3" s="7" t="n"/>
      <c r="S3" s="7" t="n"/>
      <c r="T3" s="7" t="n"/>
      <c r="U3" s="7" t="n"/>
      <c r="V3" s="7" t="n"/>
    </row>
    <row customFormat="true" customHeight="true" ht="23.25" outlineLevel="0" r="4" s="7">
      <c r="A4" s="12" t="s">
        <v>1</v>
      </c>
      <c r="B4" s="13" t="s"/>
      <c r="C4" s="13" t="s"/>
      <c r="D4" s="13" t="s"/>
      <c r="E4" s="13" t="s"/>
      <c r="F4" s="13" t="s"/>
      <c r="G4" s="13" t="s"/>
      <c r="H4" s="13" t="s"/>
      <c r="I4" s="13" t="s"/>
      <c r="J4" s="13" t="s"/>
      <c r="K4" s="13" t="s"/>
      <c r="L4" s="13" t="s"/>
      <c r="M4" s="13" t="s"/>
      <c r="N4" s="13" t="s"/>
      <c r="O4" s="13" t="s"/>
      <c r="P4" s="13" t="s"/>
      <c r="Q4" s="14" t="s"/>
      <c r="R4" s="7" t="n"/>
      <c r="S4" s="7" t="n"/>
      <c r="T4" s="7" t="n"/>
      <c r="U4" s="7" t="n"/>
      <c r="V4" s="7" t="n"/>
    </row>
    <row customFormat="true" customHeight="true" ht="21.75" outlineLevel="0" r="5" s="7">
      <c r="A5" s="12" t="s">
        <v>2</v>
      </c>
      <c r="B5" s="13" t="s"/>
      <c r="C5" s="13" t="s"/>
      <c r="D5" s="13" t="s"/>
      <c r="E5" s="13" t="s"/>
      <c r="F5" s="13" t="s"/>
      <c r="G5" s="13" t="s"/>
      <c r="H5" s="14" t="s"/>
      <c r="I5" s="15" t="s">
        <v>3</v>
      </c>
      <c r="J5" s="16" t="s"/>
      <c r="K5" s="16" t="s"/>
      <c r="L5" s="16" t="s"/>
      <c r="M5" s="16" t="s"/>
      <c r="N5" s="16" t="s"/>
      <c r="O5" s="16" t="s"/>
      <c r="P5" s="16" t="s"/>
      <c r="Q5" s="17" t="s"/>
      <c r="R5" s="7" t="n"/>
      <c r="S5" s="7" t="n"/>
      <c r="T5" s="7" t="n"/>
      <c r="U5" s="7" t="n"/>
      <c r="V5" s="7" t="n"/>
    </row>
    <row customFormat="true" customHeight="true" ht="62.25" outlineLevel="0" r="6" s="7">
      <c r="A6" s="18" t="s">
        <v>4</v>
      </c>
      <c r="B6" s="19" t="s"/>
      <c r="C6" s="19" t="s"/>
      <c r="D6" s="19" t="s"/>
      <c r="E6" s="19" t="s"/>
      <c r="F6" s="19" t="s"/>
      <c r="G6" s="19" t="s"/>
      <c r="H6" s="20" t="s"/>
      <c r="I6" s="18" t="s">
        <v>5</v>
      </c>
      <c r="J6" s="19" t="s"/>
      <c r="K6" s="19" t="s"/>
      <c r="L6" s="19" t="s"/>
      <c r="M6" s="19" t="s"/>
      <c r="N6" s="19" t="s"/>
      <c r="O6" s="19" t="s"/>
      <c r="P6" s="19" t="s"/>
      <c r="Q6" s="20" t="s"/>
      <c r="R6" s="7" t="n"/>
      <c r="S6" s="7" t="n"/>
      <c r="T6" s="7" t="n"/>
      <c r="U6" s="7" t="n"/>
      <c r="V6" s="7" t="n"/>
    </row>
    <row customFormat="true" customHeight="true" ht="19.5" outlineLevel="0" r="7" s="7">
      <c r="A7" s="18" t="s">
        <v>6</v>
      </c>
      <c r="B7" s="19" t="s"/>
      <c r="C7" s="19" t="s"/>
      <c r="D7" s="19" t="s"/>
      <c r="E7" s="19" t="s"/>
      <c r="F7" s="19" t="s"/>
      <c r="G7" s="19" t="s"/>
      <c r="H7" s="20" t="s"/>
      <c r="I7" s="21" t="n">
        <f aca="false" ca="false" dt2D="false" dtr="false" t="normal">Q24</f>
        <v>517163.33</v>
      </c>
      <c r="J7" s="22" t="s"/>
      <c r="K7" s="22" t="s"/>
      <c r="L7" s="22" t="s"/>
      <c r="M7" s="22" t="s"/>
      <c r="N7" s="22" t="s"/>
      <c r="O7" s="22" t="s"/>
      <c r="P7" s="22" t="s"/>
      <c r="Q7" s="23" t="s"/>
      <c r="R7" s="7" t="n"/>
      <c r="S7" s="7" t="n"/>
      <c r="T7" s="7" t="n"/>
      <c r="U7" s="7" t="n"/>
      <c r="V7" s="7" t="n"/>
    </row>
    <row customFormat="true" ht="15" outlineLevel="0" r="8" s="3">
      <c r="A8" s="4" t="n"/>
      <c r="B8" s="4" t="n"/>
      <c r="C8" s="4" t="n"/>
      <c r="D8" s="4" t="n"/>
      <c r="E8" s="5" t="n"/>
      <c r="F8" s="4" t="n"/>
      <c r="G8" s="4" t="n"/>
      <c r="H8" s="4" t="n"/>
      <c r="I8" s="4" t="n"/>
      <c r="J8" s="4" t="n"/>
      <c r="K8" s="4" t="n"/>
      <c r="L8" s="4" t="n"/>
      <c r="M8" s="4" t="n"/>
      <c r="N8" s="6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</row>
    <row customFormat="true" customHeight="true" ht="45" outlineLevel="0" r="9" s="7">
      <c r="A9" s="24" t="s">
        <v>7</v>
      </c>
      <c r="B9" s="24" t="s">
        <v>8</v>
      </c>
      <c r="C9" s="25" t="s">
        <v>9</v>
      </c>
      <c r="D9" s="26" t="s">
        <v>10</v>
      </c>
      <c r="E9" s="27" t="s"/>
      <c r="F9" s="27" t="s"/>
      <c r="G9" s="27" t="s"/>
      <c r="H9" s="28" t="s"/>
      <c r="I9" s="25" t="s">
        <v>11</v>
      </c>
      <c r="J9" s="29" t="s">
        <v>12</v>
      </c>
      <c r="K9" s="30" t="s"/>
      <c r="L9" s="31" t="s"/>
      <c r="M9" s="32" t="s">
        <v>13</v>
      </c>
      <c r="N9" s="33" t="s">
        <v>14</v>
      </c>
      <c r="O9" s="25" t="s">
        <v>15</v>
      </c>
      <c r="P9" s="25" t="s">
        <v>16</v>
      </c>
      <c r="Q9" s="32" t="s">
        <v>17</v>
      </c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</row>
    <row customFormat="true" customHeight="true" ht="75.75" outlineLevel="0" r="10" s="7">
      <c r="A10" s="34" t="s"/>
      <c r="B10" s="34" t="s"/>
      <c r="C10" s="35" t="s"/>
      <c r="D10" s="18" t="s">
        <v>18</v>
      </c>
      <c r="E10" s="18" t="s">
        <v>19</v>
      </c>
      <c r="F10" s="18" t="s">
        <v>20</v>
      </c>
      <c r="G10" s="18" t="s">
        <v>21</v>
      </c>
      <c r="H10" s="18" t="s">
        <v>22</v>
      </c>
      <c r="I10" s="35" t="s"/>
      <c r="J10" s="36" t="s">
        <v>23</v>
      </c>
      <c r="K10" s="24" t="s">
        <v>24</v>
      </c>
      <c r="L10" s="24" t="s">
        <v>25</v>
      </c>
      <c r="M10" s="37" t="s"/>
      <c r="N10" s="38" t="s"/>
      <c r="O10" s="35" t="s"/>
      <c r="P10" s="35" t="s"/>
      <c r="Q10" s="37" t="s"/>
      <c r="R10" s="7" t="n"/>
      <c r="S10" s="39" t="n"/>
      <c r="T10" s="7" t="n"/>
      <c r="U10" s="7" t="n"/>
      <c r="V10" s="7" t="n"/>
      <c r="W10" s="7" t="n"/>
      <c r="X10" s="7" t="n"/>
      <c r="Y10" s="7" t="n"/>
      <c r="Z10" s="7" t="n"/>
      <c r="AA10" s="7" t="n"/>
      <c r="AB10" s="7" t="n"/>
      <c r="AC10" s="7" t="n"/>
      <c r="AD10" s="7" t="n"/>
    </row>
    <row customFormat="true" customHeight="true" hidden="false" ht="36" outlineLevel="0" r="11" s="40">
      <c r="A11" s="41" t="n">
        <v>1</v>
      </c>
      <c r="B11" s="18" t="n"/>
      <c r="C11" s="42" t="s">
        <v>26</v>
      </c>
      <c r="D11" s="43" t="n">
        <v>55990</v>
      </c>
      <c r="E11" s="43" t="n">
        <v>57990</v>
      </c>
      <c r="F11" s="43" t="n">
        <v>59990</v>
      </c>
      <c r="G11" s="44" t="s">
        <v>27</v>
      </c>
      <c r="H11" s="44" t="s">
        <v>27</v>
      </c>
      <c r="I11" s="45" t="n">
        <f aca="false" ca="false" dt2D="false" dtr="false" t="normal">COUNTIF(D11:H11, "&gt;0")</f>
        <v>5</v>
      </c>
      <c r="J11" s="43" t="n">
        <f aca="false" ca="false" dt2D="false" dtr="false" t="normal">IF(I11=0, 0, ROUND(AVERAGE(D11:H11), 2))</f>
        <v>57990</v>
      </c>
      <c r="K11" s="46" t="n">
        <f aca="false" ca="false" dt2D="false" dtr="false" t="normal">_XLFN.STDEV.S(D11:H11)</f>
        <v>2000</v>
      </c>
      <c r="L11" s="47" t="n">
        <f aca="false" ca="false" dt2D="false" dtr="false" t="normal">IF(K11/J11&gt;0.33, "вариация не однородна", ROUND(K11/J11, 4))</f>
        <v>0.034499999999999996</v>
      </c>
      <c r="M11" s="43" t="n">
        <f aca="false" ca="false" dt2D="false" dtr="false" t="normal">IF(J11=0, 0, IF(L11="вариация не однородна", "ОШИБКА", J11))</f>
        <v>57990</v>
      </c>
      <c r="N11" s="45" t="s">
        <v>28</v>
      </c>
      <c r="O11" s="48" t="n">
        <v>1</v>
      </c>
      <c r="P11" s="45" t="n">
        <v>1</v>
      </c>
      <c r="Q11" s="43" t="n">
        <f aca="false" ca="false" dt2D="false" dtr="false" t="normal">P11*M11*O11</f>
        <v>57990</v>
      </c>
      <c r="R11" s="39" t="n"/>
      <c r="S11" s="39" t="n"/>
      <c r="T11" s="40" t="n"/>
      <c r="U11" s="40" t="n"/>
      <c r="V11" s="40" t="n"/>
      <c r="W11" s="40" t="n"/>
      <c r="X11" s="40" t="n"/>
      <c r="Y11" s="40" t="n"/>
      <c r="Z11" s="40" t="n"/>
      <c r="AA11" s="40" t="n"/>
      <c r="AB11" s="40" t="n"/>
      <c r="AC11" s="40" t="n"/>
      <c r="AD11" s="40" t="n"/>
    </row>
    <row customFormat="true" customHeight="true" hidden="false" ht="27.25" outlineLevel="0" r="12" s="40">
      <c r="A12" s="41" t="n">
        <v>2</v>
      </c>
      <c r="B12" s="18" t="n"/>
      <c r="C12" s="42" t="s">
        <v>29</v>
      </c>
      <c r="D12" s="43" t="n">
        <v>86990</v>
      </c>
      <c r="E12" s="43" t="n">
        <v>89990</v>
      </c>
      <c r="F12" s="43" t="n">
        <v>87990</v>
      </c>
      <c r="G12" s="44" t="s">
        <v>27</v>
      </c>
      <c r="H12" s="44" t="s">
        <v>27</v>
      </c>
      <c r="I12" s="45" t="n">
        <f aca="false" ca="false" dt2D="false" dtr="false" t="normal">COUNTIF(D12:H12, "&gt;0")</f>
        <v>5</v>
      </c>
      <c r="J12" s="43" t="n">
        <f aca="false" ca="false" dt2D="false" dtr="false" t="normal">IF(I12=0, 0, ROUND(AVERAGE(D12:H12), 2))</f>
        <v>88323.33</v>
      </c>
      <c r="K12" s="46" t="n">
        <f aca="false" ca="false" dt2D="false" dtr="false" t="normal">_XLFN.STDEV.S(D12:H12)</f>
        <v>1527.5252316519468</v>
      </c>
      <c r="L12" s="47" t="n">
        <f aca="false" ca="false" dt2D="false" dtr="false" t="normal">IF(K12/J12&gt;0.33, "вариация не однородна", ROUND(K12/J12, 4))</f>
        <v>0.0173</v>
      </c>
      <c r="M12" s="43" t="n">
        <f aca="false" ca="false" dt2D="false" dtr="false" t="normal">IF(J12=0, 0, IF(L12="вариация не однородна", "ОШИБКА", J12))</f>
        <v>88323.33</v>
      </c>
      <c r="N12" s="45" t="s">
        <v>28</v>
      </c>
      <c r="O12" s="48" t="n">
        <v>1</v>
      </c>
      <c r="P12" s="45" t="n">
        <v>1</v>
      </c>
      <c r="Q12" s="43" t="n">
        <f aca="false" ca="false" dt2D="false" dtr="false" t="normal">P12*M12*O12</f>
        <v>88323.33</v>
      </c>
      <c r="R12" s="39" t="n"/>
      <c r="S12" s="39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</row>
    <row customFormat="true" customHeight="true" hidden="false" ht="27.25" outlineLevel="0" r="13" s="40">
      <c r="A13" s="41" t="n">
        <v>3</v>
      </c>
      <c r="B13" s="18" t="n"/>
      <c r="C13" s="42" t="s">
        <v>30</v>
      </c>
      <c r="D13" s="43" t="n">
        <v>24990</v>
      </c>
      <c r="E13" s="43" t="n">
        <v>25990</v>
      </c>
      <c r="F13" s="43" t="n">
        <v>25690</v>
      </c>
      <c r="G13" s="44" t="s">
        <v>27</v>
      </c>
      <c r="H13" s="44" t="s">
        <v>27</v>
      </c>
      <c r="I13" s="45" t="n">
        <f aca="false" ca="false" dt2D="false" dtr="false" t="normal">COUNTIF(D13:H13, "&gt;0")</f>
        <v>5</v>
      </c>
      <c r="J13" s="43" t="n">
        <f aca="false" ca="false" dt2D="false" dtr="false" t="normal">IF(I13=0, 0, ROUND(AVERAGE(D13:H13), 2))</f>
        <v>25556.670000000002</v>
      </c>
      <c r="K13" s="46" t="n">
        <f aca="false" ca="false" dt2D="false" dtr="false" t="normal">_XLFN.STDEV.S(D13:H13)</f>
        <v>513.1601439446883</v>
      </c>
      <c r="L13" s="47" t="n">
        <f aca="false" ca="false" dt2D="false" dtr="false" t="normal">IF(K13/J13&gt;0.33, "вариация не однородна", ROUND(K13/J13, 4))</f>
        <v>0.020100000000000003</v>
      </c>
      <c r="M13" s="43" t="n">
        <f aca="false" ca="false" dt2D="false" dtr="false" t="normal">IF(J13=0, 0, IF(L13="вариация не однородна", "ОШИБКА", J13))</f>
        <v>25556.670000000002</v>
      </c>
      <c r="N13" s="45" t="s">
        <v>28</v>
      </c>
      <c r="O13" s="48" t="n">
        <v>1</v>
      </c>
      <c r="P13" s="45" t="n">
        <v>1</v>
      </c>
      <c r="Q13" s="43" t="n">
        <f aca="false" ca="false" dt2D="false" dtr="false" t="normal">P13*M13*O13</f>
        <v>25556.670000000002</v>
      </c>
      <c r="R13" s="39" t="n"/>
      <c r="S13" s="39" t="n"/>
      <c r="T13" s="40" t="n"/>
      <c r="U13" s="40" t="n"/>
      <c r="V13" s="40" t="n"/>
      <c r="W13" s="40" t="n"/>
      <c r="X13" s="40" t="n"/>
      <c r="Y13" s="40" t="n"/>
      <c r="Z13" s="40" t="n"/>
      <c r="AA13" s="40" t="n"/>
      <c r="AB13" s="40" t="n"/>
      <c r="AC13" s="40" t="n"/>
      <c r="AD13" s="40" t="n"/>
    </row>
    <row customFormat="true" customHeight="true" hidden="false" ht="28.5769348144531" outlineLevel="0" r="14" s="40">
      <c r="A14" s="41" t="n">
        <v>4</v>
      </c>
      <c r="B14" s="18" t="n"/>
      <c r="C14" s="42" t="s">
        <v>31</v>
      </c>
      <c r="D14" s="43" t="n">
        <v>5330</v>
      </c>
      <c r="E14" s="43" t="n">
        <v>5490</v>
      </c>
      <c r="F14" s="43" t="n">
        <v>5790</v>
      </c>
      <c r="G14" s="44" t="s">
        <v>27</v>
      </c>
      <c r="H14" s="44" t="s">
        <v>27</v>
      </c>
      <c r="I14" s="45" t="n">
        <f aca="false" ca="false" dt2D="false" dtr="false" t="normal">COUNTIF(D14:H14, "&gt;0")</f>
        <v>5</v>
      </c>
      <c r="J14" s="43" t="n">
        <f aca="false" ca="false" dt2D="false" dtr="false" t="normal">IF(I14=0, 0, ROUND(AVERAGE(D14:H14), 2))</f>
        <v>5536.67</v>
      </c>
      <c r="K14" s="46" t="n">
        <f aca="false" ca="false" dt2D="false" dtr="false" t="normal">_XLFN.STDEV.S(D14:H14)</f>
        <v>233.5237318418266</v>
      </c>
      <c r="L14" s="47" t="n">
        <f aca="false" ca="false" dt2D="false" dtr="false" t="normal">IF(K14/J14&gt;0.33, "вариация не однородна", ROUND(K14/J14, 4))</f>
        <v>0.0422</v>
      </c>
      <c r="M14" s="43" t="n">
        <f aca="false" ca="false" dt2D="false" dtr="false" t="normal">IF(J14=0, 0, IF(L14="вариация не однородна", "ОШИБКА", J14))</f>
        <v>5536.67</v>
      </c>
      <c r="N14" s="45" t="s">
        <v>28</v>
      </c>
      <c r="O14" s="48" t="n">
        <v>2</v>
      </c>
      <c r="P14" s="45" t="n">
        <v>1</v>
      </c>
      <c r="Q14" s="43" t="n">
        <f aca="false" ca="false" dt2D="false" dtr="false" t="normal">P14*M14*O14</f>
        <v>11073.34</v>
      </c>
      <c r="R14" s="39" t="n"/>
      <c r="S14" s="39" t="n"/>
      <c r="T14" s="40" t="n"/>
      <c r="U14" s="40" t="n"/>
      <c r="V14" s="40" t="n"/>
      <c r="W14" s="40" t="n"/>
      <c r="X14" s="40" t="n"/>
      <c r="Y14" s="40" t="n"/>
      <c r="Z14" s="40" t="n"/>
      <c r="AA14" s="40" t="n"/>
      <c r="AB14" s="40" t="n"/>
      <c r="AC14" s="40" t="n"/>
      <c r="AD14" s="40" t="n"/>
    </row>
    <row customFormat="true" customHeight="true" hidden="false" ht="27.25" outlineLevel="0" r="15" s="40">
      <c r="A15" s="41" t="n">
        <v>5</v>
      </c>
      <c r="B15" s="18" t="n"/>
      <c r="C15" s="42" t="s">
        <v>32</v>
      </c>
      <c r="D15" s="43" t="n">
        <v>11990</v>
      </c>
      <c r="E15" s="43" t="n">
        <v>12990</v>
      </c>
      <c r="F15" s="43" t="n">
        <v>12490</v>
      </c>
      <c r="G15" s="44" t="s">
        <v>27</v>
      </c>
      <c r="H15" s="44" t="s">
        <v>27</v>
      </c>
      <c r="I15" s="45" t="n">
        <f aca="false" ca="false" dt2D="false" dtr="false" t="normal">COUNTIF(D15:H15, "&gt;0")</f>
        <v>5</v>
      </c>
      <c r="J15" s="43" t="n">
        <f aca="false" ca="false" dt2D="false" dtr="false" t="normal">IF(I15=0, 0, ROUND(AVERAGE(D15:H15), 2))</f>
        <v>12490</v>
      </c>
      <c r="K15" s="46" t="n">
        <f aca="false" ca="false" dt2D="false" dtr="false" t="normal">_XLFN.STDEV.S(D15:H15)</f>
        <v>500</v>
      </c>
      <c r="L15" s="47" t="n">
        <f aca="false" ca="false" dt2D="false" dtr="false" t="normal">IF(K15/J15&gt;0.33, "вариация не однородна", ROUND(K15/J15, 4))</f>
        <v>0.04000000000000001</v>
      </c>
      <c r="M15" s="43" t="n">
        <f aca="false" ca="false" dt2D="false" dtr="false" t="normal">IF(J15=0, 0, IF(L15="вариация не однородна", "ОШИБКА", J15))</f>
        <v>12490</v>
      </c>
      <c r="N15" s="45" t="s">
        <v>28</v>
      </c>
      <c r="O15" s="48" t="n">
        <v>2</v>
      </c>
      <c r="P15" s="45" t="n">
        <v>1</v>
      </c>
      <c r="Q15" s="43" t="n">
        <f aca="false" ca="false" dt2D="false" dtr="false" t="normal">P15*M15*O15</f>
        <v>24980</v>
      </c>
      <c r="R15" s="39" t="n"/>
      <c r="S15" s="39" t="n"/>
      <c r="T15" s="40" t="n"/>
      <c r="U15" s="40" t="n"/>
      <c r="V15" s="40" t="n"/>
      <c r="W15" s="40" t="n"/>
      <c r="X15" s="40" t="n"/>
      <c r="Y15" s="40" t="n"/>
      <c r="Z15" s="40" t="n"/>
      <c r="AA15" s="40" t="n"/>
      <c r="AB15" s="40" t="n"/>
      <c r="AC15" s="40" t="n"/>
      <c r="AD15" s="40" t="n"/>
    </row>
    <row customFormat="true" customHeight="true" hidden="false" ht="27.25" outlineLevel="0" r="16" s="40">
      <c r="A16" s="41" t="n">
        <v>6</v>
      </c>
      <c r="B16" s="18" t="n"/>
      <c r="C16" s="42" t="s">
        <v>33</v>
      </c>
      <c r="D16" s="43" t="n">
        <v>52990</v>
      </c>
      <c r="E16" s="43" t="n">
        <v>54990</v>
      </c>
      <c r="F16" s="43" t="n">
        <v>53490</v>
      </c>
      <c r="G16" s="44" t="s">
        <v>27</v>
      </c>
      <c r="H16" s="44" t="s">
        <v>27</v>
      </c>
      <c r="I16" s="45" t="n">
        <f aca="false" ca="false" dt2D="false" dtr="false" t="normal">COUNTIF(D16:H16, "&gt;0")</f>
        <v>5</v>
      </c>
      <c r="J16" s="43" t="n">
        <f aca="false" ca="false" dt2D="false" dtr="false" t="normal">IF(I16=0, 0, ROUND(AVERAGE(D16:H16), 2))</f>
        <v>53823.33</v>
      </c>
      <c r="K16" s="46" t="n">
        <f aca="false" ca="false" dt2D="false" dtr="false" t="normal">_XLFN.STDEV.S(D16:H16)</f>
        <v>1040.8329997330663</v>
      </c>
      <c r="L16" s="47" t="n">
        <f aca="false" ca="false" dt2D="false" dtr="false" t="normal">IF(K16/J16&gt;0.33, "вариация не однородна", ROUND(K16/J16, 4))</f>
        <v>0.0193</v>
      </c>
      <c r="M16" s="43" t="n">
        <f aca="false" ca="false" dt2D="false" dtr="false" t="normal">IF(J16=0, 0, IF(L16="вариация не однородна", "ОШИБКА", J16))</f>
        <v>53823.33</v>
      </c>
      <c r="N16" s="45" t="s">
        <v>28</v>
      </c>
      <c r="O16" s="48" t="n">
        <v>2</v>
      </c>
      <c r="P16" s="45" t="n">
        <v>1</v>
      </c>
      <c r="Q16" s="43" t="n">
        <f aca="false" ca="false" dt2D="false" dtr="false" t="normal">P16*M16*O16</f>
        <v>107646.66</v>
      </c>
      <c r="R16" s="39" t="n"/>
      <c r="S16" s="39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</row>
    <row customFormat="true" customHeight="true" hidden="false" ht="27.25" outlineLevel="0" r="17" s="40">
      <c r="A17" s="41" t="n">
        <v>7</v>
      </c>
      <c r="B17" s="18" t="n"/>
      <c r="C17" s="42" t="s">
        <v>34</v>
      </c>
      <c r="D17" s="43" t="n">
        <v>35390</v>
      </c>
      <c r="E17" s="43" t="n">
        <v>35990</v>
      </c>
      <c r="F17" s="43" t="n">
        <v>37990</v>
      </c>
      <c r="G17" s="44" t="s">
        <v>27</v>
      </c>
      <c r="H17" s="44" t="s">
        <v>27</v>
      </c>
      <c r="I17" s="45" t="n">
        <f aca="false" ca="false" dt2D="false" dtr="false" t="normal">COUNTIF(D17:H17, "&gt;0")</f>
        <v>5</v>
      </c>
      <c r="J17" s="43" t="n">
        <f aca="false" ca="false" dt2D="false" dtr="false" t="normal">IF(I17=0, 0, ROUND(AVERAGE(D17:H17), 2))</f>
        <v>36456.67</v>
      </c>
      <c r="K17" s="46" t="n">
        <f aca="false" ca="false" dt2D="false" dtr="false" t="normal">_XLFN.STDEV.S(D17:H17)</f>
        <v>1361.371857110809</v>
      </c>
      <c r="L17" s="47" t="n">
        <f aca="false" ca="false" dt2D="false" dtr="false" t="normal">IF(K17/J17&gt;0.33, "вариация не однородна", ROUND(K17/J17, 4))</f>
        <v>0.0373</v>
      </c>
      <c r="M17" s="43" t="n">
        <f aca="false" ca="false" dt2D="false" dtr="false" t="normal">IF(J17=0, 0, IF(L17="вариация не однородна", "ОШИБКА", J17))</f>
        <v>36456.67</v>
      </c>
      <c r="N17" s="45" t="s">
        <v>28</v>
      </c>
      <c r="O17" s="48" t="n">
        <v>2</v>
      </c>
      <c r="P17" s="45" t="n">
        <v>1</v>
      </c>
      <c r="Q17" s="43" t="n">
        <f aca="false" ca="false" dt2D="false" dtr="false" t="normal">P17*M17*O17</f>
        <v>72913.34</v>
      </c>
      <c r="R17" s="39" t="n"/>
      <c r="S17" s="39" t="n"/>
      <c r="T17" s="40" t="n"/>
      <c r="U17" s="40" t="n"/>
      <c r="V17" s="40" t="n"/>
      <c r="W17" s="40" t="n"/>
      <c r="X17" s="40" t="n"/>
      <c r="Y17" s="40" t="n"/>
      <c r="Z17" s="40" t="n"/>
      <c r="AA17" s="40" t="n"/>
      <c r="AB17" s="40" t="n"/>
      <c r="AC17" s="40" t="n"/>
      <c r="AD17" s="40" t="n"/>
    </row>
    <row customFormat="true" customHeight="true" hidden="false" ht="27.25" outlineLevel="0" r="18" s="40">
      <c r="A18" s="41" t="n">
        <v>8</v>
      </c>
      <c r="B18" s="18" t="n"/>
      <c r="C18" s="49" t="s">
        <v>35</v>
      </c>
      <c r="D18" s="43" t="n">
        <v>2490</v>
      </c>
      <c r="E18" s="43" t="n">
        <v>2790</v>
      </c>
      <c r="F18" s="43" t="n">
        <v>2990</v>
      </c>
      <c r="G18" s="44" t="s">
        <v>27</v>
      </c>
      <c r="H18" s="44" t="s">
        <v>27</v>
      </c>
      <c r="I18" s="45" t="n">
        <f aca="false" ca="false" dt2D="false" dtr="false" t="normal">COUNTIF(D18:H18, "&gt;0")</f>
        <v>5</v>
      </c>
      <c r="J18" s="43" t="n">
        <f aca="false" ca="false" dt2D="false" dtr="false" t="normal">IF(I18=0, 0, ROUND(AVERAGE(D18:H18), 2))</f>
        <v>2756.67</v>
      </c>
      <c r="K18" s="46" t="n">
        <f aca="false" ca="false" dt2D="false" dtr="false" t="normal">_XLFN.STDEV.S(D18:H18)</f>
        <v>251.66114784235833</v>
      </c>
      <c r="L18" s="47" t="n">
        <f aca="false" ca="false" dt2D="false" dtr="false" t="normal">IF(K18/J18&gt;0.33, "вариация не однородна", ROUND(K18/J18, 4))</f>
        <v>0.0913</v>
      </c>
      <c r="M18" s="43" t="n">
        <f aca="false" ca="false" dt2D="false" dtr="false" t="normal">IF(J18=0, 0, IF(L18="вариация не однородна", "ОШИБКА", J18))</f>
        <v>2756.67</v>
      </c>
      <c r="N18" s="45" t="s">
        <v>28</v>
      </c>
      <c r="O18" s="48" t="n">
        <v>2</v>
      </c>
      <c r="P18" s="45" t="n">
        <v>1</v>
      </c>
      <c r="Q18" s="43" t="n">
        <f aca="false" ca="false" dt2D="false" dtr="false" t="normal">P18*M18*O18</f>
        <v>5513.34</v>
      </c>
      <c r="R18" s="39" t="n"/>
      <c r="S18" s="39" t="n"/>
      <c r="T18" s="40" t="n"/>
      <c r="U18" s="40" t="n"/>
      <c r="V18" s="40" t="n"/>
      <c r="W18" s="40" t="n"/>
      <c r="X18" s="40" t="n"/>
      <c r="Y18" s="40" t="n"/>
      <c r="Z18" s="40" t="n"/>
      <c r="AA18" s="40" t="n"/>
      <c r="AB18" s="40" t="n"/>
      <c r="AC18" s="40" t="n"/>
      <c r="AD18" s="40" t="n"/>
    </row>
    <row customFormat="true" customHeight="true" hidden="false" ht="27.25" outlineLevel="0" r="19" s="40">
      <c r="A19" s="41" t="n">
        <v>9</v>
      </c>
      <c r="B19" s="18" t="n"/>
      <c r="C19" s="42" t="s">
        <v>36</v>
      </c>
      <c r="D19" s="43" t="n">
        <v>3480</v>
      </c>
      <c r="E19" s="43" t="n">
        <v>3790</v>
      </c>
      <c r="F19" s="43" t="n">
        <v>3990</v>
      </c>
      <c r="G19" s="44" t="s">
        <v>27</v>
      </c>
      <c r="H19" s="44" t="s">
        <v>27</v>
      </c>
      <c r="I19" s="45" t="n">
        <f aca="false" ca="false" dt2D="false" dtr="false" t="normal">COUNTIF(D19:H19, "&gt;0")</f>
        <v>5</v>
      </c>
      <c r="J19" s="43" t="n">
        <f aca="false" ca="false" dt2D="false" dtr="false" t="normal">IF(I19=0, 0, ROUND(AVERAGE(D19:H19), 2))</f>
        <v>3753.33</v>
      </c>
      <c r="K19" s="46" t="n">
        <f aca="false" ca="false" dt2D="false" dtr="false" t="normal">_XLFN.STDEV.S(D19:H19)</f>
        <v>256.96951829610714</v>
      </c>
      <c r="L19" s="47" t="n">
        <f aca="false" ca="false" dt2D="false" dtr="false" t="normal">IF(K19/J19&gt;0.33, "вариация не однородна", ROUND(K19/J19, 4))</f>
        <v>0.0685</v>
      </c>
      <c r="M19" s="43" t="n">
        <f aca="false" ca="false" dt2D="false" dtr="false" t="normal">IF(J19=0, 0, IF(L19="вариация не однородна", "ОШИБКА", J19))</f>
        <v>3753.33</v>
      </c>
      <c r="N19" s="45" t="s">
        <v>28</v>
      </c>
      <c r="O19" s="48" t="n">
        <v>2</v>
      </c>
      <c r="P19" s="45" t="n">
        <v>1</v>
      </c>
      <c r="Q19" s="43" t="n">
        <f aca="false" ca="false" dt2D="false" dtr="false" t="normal">P19*M19*O19</f>
        <v>7506.66</v>
      </c>
      <c r="R19" s="39" t="n"/>
      <c r="S19" s="39" t="n"/>
      <c r="T19" s="40" t="n"/>
      <c r="U19" s="40" t="n"/>
      <c r="V19" s="40" t="n"/>
      <c r="W19" s="40" t="n"/>
      <c r="X19" s="40" t="n"/>
      <c r="Y19" s="40" t="n"/>
      <c r="Z19" s="40" t="n"/>
      <c r="AA19" s="40" t="n"/>
      <c r="AB19" s="40" t="n"/>
      <c r="AC19" s="40" t="n"/>
      <c r="AD19" s="40" t="n"/>
    </row>
    <row customFormat="true" customHeight="true" hidden="false" ht="27.25" outlineLevel="0" r="20" s="40">
      <c r="A20" s="41" t="n">
        <v>10</v>
      </c>
      <c r="B20" s="18" t="n"/>
      <c r="C20" s="42" t="s">
        <v>37</v>
      </c>
      <c r="D20" s="43" t="n">
        <v>10090</v>
      </c>
      <c r="E20" s="43" t="n">
        <v>10990</v>
      </c>
      <c r="F20" s="43" t="n">
        <v>10490</v>
      </c>
      <c r="G20" s="44" t="s">
        <v>27</v>
      </c>
      <c r="H20" s="44" t="s">
        <v>27</v>
      </c>
      <c r="I20" s="45" t="n">
        <f aca="false" ca="false" dt2D="false" dtr="false" t="normal">COUNTIF(D20:H20, "&gt;0")</f>
        <v>5</v>
      </c>
      <c r="J20" s="43" t="n">
        <f aca="false" ca="false" dt2D="false" dtr="false" t="normal">IF(I20=0, 0, ROUND(AVERAGE(D20:H20), 2))</f>
        <v>10523.33</v>
      </c>
      <c r="K20" s="46" t="n">
        <f aca="false" ca="false" dt2D="false" dtr="false" t="normal">_XLFN.STDEV.S(D20:H20)</f>
        <v>450.9249752822894</v>
      </c>
      <c r="L20" s="47" t="n">
        <f aca="false" ca="false" dt2D="false" dtr="false" t="normal">IF(K20/J20&gt;0.33, "вариация не однородна", ROUND(K20/J20, 4))</f>
        <v>0.0429</v>
      </c>
      <c r="M20" s="43" t="n">
        <f aca="false" ca="false" dt2D="false" dtr="false" t="normal">IF(J20=0, 0, IF(L20="вариация не однородна", "ОШИБКА", J20))</f>
        <v>10523.33</v>
      </c>
      <c r="N20" s="45" t="s">
        <v>28</v>
      </c>
      <c r="O20" s="48" t="n">
        <v>1</v>
      </c>
      <c r="P20" s="45" t="n">
        <v>1</v>
      </c>
      <c r="Q20" s="43" t="n">
        <f aca="false" ca="false" dt2D="false" dtr="false" t="normal">P20*M20*O20</f>
        <v>10523.33</v>
      </c>
      <c r="R20" s="39" t="n"/>
      <c r="S20" s="39" t="n"/>
      <c r="T20" s="40" t="n"/>
      <c r="U20" s="40" t="n"/>
      <c r="V20" s="40" t="n"/>
      <c r="W20" s="40" t="n"/>
      <c r="X20" s="40" t="n"/>
      <c r="Y20" s="40" t="n"/>
      <c r="Z20" s="40" t="n"/>
      <c r="AA20" s="40" t="n"/>
      <c r="AB20" s="40" t="n"/>
      <c r="AC20" s="40" t="n"/>
      <c r="AD20" s="40" t="n"/>
    </row>
    <row customFormat="true" customHeight="true" hidden="false" ht="27.25" outlineLevel="0" r="21" s="40">
      <c r="A21" s="41" t="n">
        <v>11</v>
      </c>
      <c r="B21" s="18" t="n"/>
      <c r="C21" s="42" t="s">
        <v>38</v>
      </c>
      <c r="D21" s="43" t="n">
        <v>89490</v>
      </c>
      <c r="E21" s="43" t="n">
        <v>89990</v>
      </c>
      <c r="F21" s="43" t="n">
        <v>92990</v>
      </c>
      <c r="G21" s="44" t="s">
        <v>27</v>
      </c>
      <c r="H21" s="44" t="s">
        <v>27</v>
      </c>
      <c r="I21" s="45" t="n">
        <f aca="false" ca="false" dt2D="false" dtr="false" t="normal">COUNTIF(D21:H21, "&gt;0")</f>
        <v>5</v>
      </c>
      <c r="J21" s="43" t="n">
        <f aca="false" ca="false" dt2D="false" dtr="false" t="normal">IF(I21=0, 0, ROUND(AVERAGE(D21:H21), 2))</f>
        <v>90823.33</v>
      </c>
      <c r="K21" s="46" t="n">
        <f aca="false" ca="false" dt2D="false" dtr="false" t="normal">_XLFN.STDEV.S(D21:H21)</f>
        <v>1892.9694486000913</v>
      </c>
      <c r="L21" s="47" t="n">
        <f aca="false" ca="false" dt2D="false" dtr="false" t="normal">IF(K21/J21&gt;0.33, "вариация не однородна", ROUND(K21/J21, 4))</f>
        <v>0.0208</v>
      </c>
      <c r="M21" s="43" t="n">
        <f aca="false" ca="false" dt2D="false" dtr="false" t="normal">IF(J21=0, 0, IF(L21="вариация не однородна", "ОШИБКА", J21))</f>
        <v>90823.33</v>
      </c>
      <c r="N21" s="45" t="s">
        <v>28</v>
      </c>
      <c r="O21" s="48" t="n">
        <v>1</v>
      </c>
      <c r="P21" s="45" t="n">
        <v>1</v>
      </c>
      <c r="Q21" s="43" t="n">
        <f aca="false" ca="false" dt2D="false" dtr="false" t="normal">P21*M21*O21</f>
        <v>90823.33</v>
      </c>
      <c r="R21" s="39" t="n"/>
      <c r="S21" s="39" t="n"/>
      <c r="T21" s="40" t="n"/>
      <c r="U21" s="40" t="n"/>
      <c r="V21" s="40" t="n"/>
      <c r="W21" s="40" t="n"/>
      <c r="X21" s="40" t="n"/>
      <c r="Y21" s="40" t="n"/>
      <c r="Z21" s="40" t="n"/>
      <c r="AA21" s="40" t="n"/>
      <c r="AB21" s="40" t="n"/>
      <c r="AC21" s="40" t="n"/>
      <c r="AD21" s="40" t="n"/>
    </row>
    <row customFormat="true" customHeight="true" hidden="false" ht="27.25" outlineLevel="0" r="22" s="40">
      <c r="A22" s="41" t="n">
        <v>12</v>
      </c>
      <c r="B22" s="18" t="n"/>
      <c r="C22" s="42" t="s">
        <v>39</v>
      </c>
      <c r="D22" s="43" t="n">
        <v>7200</v>
      </c>
      <c r="E22" s="43" t="n">
        <v>7490</v>
      </c>
      <c r="F22" s="43" t="n">
        <v>7990</v>
      </c>
      <c r="G22" s="44" t="s">
        <v>27</v>
      </c>
      <c r="H22" s="44" t="s">
        <v>27</v>
      </c>
      <c r="I22" s="45" t="n">
        <f aca="false" ca="false" dt2D="false" dtr="false" t="normal">COUNTIF(D22:H22, "&gt;0")</f>
        <v>5</v>
      </c>
      <c r="J22" s="43" t="n">
        <f aca="false" ca="false" dt2D="false" dtr="false" t="normal">IF(I22=0, 0, ROUND(AVERAGE(D22:H22), 2))</f>
        <v>7560</v>
      </c>
      <c r="K22" s="46" t="n">
        <f aca="false" ca="false" dt2D="false" dtr="false" t="normal">_XLFN.STDEV.S(D22:H22)</f>
        <v>399.6248240537617</v>
      </c>
      <c r="L22" s="47" t="n">
        <f aca="false" ca="false" dt2D="false" dtr="false" t="normal">IF(K22/J22&gt;0.33, "вариация не однородна", ROUND(K22/J22, 4))</f>
        <v>0.0529</v>
      </c>
      <c r="M22" s="43" t="n">
        <f aca="false" ca="false" dt2D="false" dtr="false" t="normal">IF(J22=0, 0, IF(L22="вариация не однородна", "ОШИБКА", J22))</f>
        <v>7560</v>
      </c>
      <c r="N22" s="45" t="s">
        <v>28</v>
      </c>
      <c r="O22" s="48" t="n">
        <v>1</v>
      </c>
      <c r="P22" s="45" t="n">
        <v>1</v>
      </c>
      <c r="Q22" s="43" t="n">
        <f aca="false" ca="false" dt2D="false" dtr="false" t="normal">P22*M22*O22</f>
        <v>7560</v>
      </c>
      <c r="R22" s="39" t="n"/>
      <c r="S22" s="39" t="n"/>
      <c r="T22" s="40" t="n"/>
      <c r="U22" s="40" t="n"/>
      <c r="V22" s="40" t="n"/>
      <c r="W22" s="40" t="n"/>
      <c r="X22" s="40" t="n"/>
      <c r="Y22" s="40" t="n"/>
      <c r="Z22" s="40" t="n"/>
      <c r="AA22" s="40" t="n"/>
      <c r="AB22" s="40" t="n"/>
      <c r="AC22" s="40" t="n"/>
      <c r="AD22" s="40" t="n"/>
    </row>
    <row customFormat="true" customHeight="true" hidden="false" ht="27.25" outlineLevel="0" r="23" s="40">
      <c r="A23" s="41" t="n">
        <v>13</v>
      </c>
      <c r="B23" s="18" t="n"/>
      <c r="C23" s="42" t="s">
        <v>40</v>
      </c>
      <c r="D23" s="43" t="n">
        <v>6480</v>
      </c>
      <c r="E23" s="43" t="n">
        <v>6990</v>
      </c>
      <c r="F23" s="43" t="n">
        <v>6790</v>
      </c>
      <c r="G23" s="44" t="s">
        <v>27</v>
      </c>
      <c r="H23" s="44" t="s">
        <v>27</v>
      </c>
      <c r="I23" s="45" t="n">
        <f aca="false" ca="false" dt2D="false" dtr="false" t="normal">COUNTIF(D23:H23, "&gt;0")</f>
        <v>5</v>
      </c>
      <c r="J23" s="43" t="n">
        <f aca="false" ca="false" dt2D="false" dtr="false" t="normal">IF(I23=0, 0, ROUND(AVERAGE(D23:H23), 2))</f>
        <v>6753.33</v>
      </c>
      <c r="K23" s="46" t="n">
        <f aca="false" ca="false" dt2D="false" dtr="false" t="normal">_XLFN.STDEV.S(D23:H23)</f>
        <v>256.96951829610714</v>
      </c>
      <c r="L23" s="47" t="n">
        <f aca="false" ca="false" dt2D="false" dtr="false" t="normal">IF(K23/J23&gt;0.33, "вариация не однородна", ROUND(K23/J23, 4))</f>
        <v>0.0381</v>
      </c>
      <c r="M23" s="43" t="n">
        <f aca="false" ca="false" dt2D="false" dtr="false" t="normal">IF(J23=0, 0, IF(L23="вариация не однородна", "ОШИБКА", J23))</f>
        <v>6753.33</v>
      </c>
      <c r="N23" s="45" t="s">
        <v>28</v>
      </c>
      <c r="O23" s="48" t="n">
        <v>1</v>
      </c>
      <c r="P23" s="45" t="n">
        <v>1</v>
      </c>
      <c r="Q23" s="43" t="n">
        <f aca="false" ca="false" dt2D="false" dtr="false" t="normal">P23*M23*O23</f>
        <v>6753.33</v>
      </c>
      <c r="R23" s="39" t="n"/>
      <c r="S23" s="39" t="n"/>
      <c r="T23" s="40" t="n"/>
      <c r="U23" s="40" t="n"/>
      <c r="V23" s="40" t="n"/>
      <c r="W23" s="40" t="n"/>
      <c r="X23" s="40" t="n"/>
      <c r="Y23" s="40" t="n"/>
      <c r="Z23" s="40" t="n"/>
      <c r="AA23" s="40" t="n"/>
      <c r="AB23" s="40" t="n"/>
      <c r="AC23" s="40" t="n"/>
      <c r="AD23" s="40" t="n"/>
    </row>
    <row customFormat="true" customHeight="true" ht="21.75" outlineLevel="0" r="24" s="50">
      <c r="A24" s="51" t="n"/>
      <c r="B24" s="52" t="s">
        <v>41</v>
      </c>
      <c r="C24" s="53" t="n"/>
      <c r="D24" s="53" t="n"/>
      <c r="E24" s="53" t="n"/>
      <c r="F24" s="53" t="n"/>
      <c r="G24" s="53" t="n"/>
      <c r="H24" s="53" t="n"/>
      <c r="I24" s="53" t="n"/>
      <c r="J24" s="53" t="n"/>
      <c r="K24" s="53" t="n"/>
      <c r="L24" s="53" t="n"/>
      <c r="M24" s="54" t="n"/>
      <c r="N24" s="55" t="n"/>
      <c r="O24" s="56" t="n"/>
      <c r="P24" s="56" t="n"/>
      <c r="Q24" s="57" t="n">
        <f aca="false" ca="false" dt2D="false" dtr="false" t="normal">SUM(Q11:Q23)</f>
        <v>517163.33</v>
      </c>
      <c r="R24" s="58" t="n"/>
      <c r="S24" s="58" t="n"/>
      <c r="T24" s="50" t="n"/>
      <c r="U24" s="50" t="n"/>
      <c r="V24" s="50" t="n"/>
      <c r="W24" s="50" t="n"/>
      <c r="X24" s="50" t="n"/>
      <c r="Y24" s="50" t="n"/>
      <c r="Z24" s="50" t="n"/>
      <c r="AA24" s="50" t="n"/>
      <c r="AB24" s="50" t="n"/>
      <c r="AC24" s="50" t="n"/>
      <c r="AD24" s="50" t="n"/>
    </row>
    <row outlineLevel="0" r="25">
      <c r="Q25" s="58" t="n"/>
      <c r="R25" s="58" t="n"/>
      <c r="S25" s="58" t="n"/>
      <c r="T25" s="0" t="n"/>
      <c r="U25" s="0" t="n"/>
      <c r="V25" s="0" t="n"/>
    </row>
    <row customFormat="true" customHeight="true" ht="25.5" outlineLevel="0" r="26" s="58">
      <c r="B26" s="59" t="s">
        <v>42</v>
      </c>
      <c r="E26" s="60" t="n"/>
      <c r="N26" s="61" t="n"/>
      <c r="P26" s="58" t="n"/>
      <c r="Q26" s="58" t="n"/>
      <c r="R26" s="58" t="n"/>
      <c r="S26" s="58" t="n"/>
      <c r="T26" s="58" t="n"/>
      <c r="U26" s="58" t="n"/>
      <c r="V26" s="58" t="n"/>
    </row>
    <row customHeight="true" ht="29.25" outlineLevel="0" r="27">
      <c r="B27" s="59" t="s">
        <v>43</v>
      </c>
      <c r="P27" s="0" t="n"/>
      <c r="Q27" s="58" t="n"/>
      <c r="R27" s="58" t="n"/>
      <c r="S27" s="0" t="n"/>
      <c r="T27" s="0" t="n"/>
      <c r="U27" s="0" t="n"/>
      <c r="V27" s="0" t="n"/>
    </row>
    <row customFormat="true" customHeight="true" ht="25.5" outlineLevel="0" r="28" s="58">
      <c r="B28" s="59" t="s">
        <v>44</v>
      </c>
      <c r="E28" s="60" t="n"/>
      <c r="N28" s="61" t="n"/>
      <c r="P28" s="58" t="n"/>
      <c r="Q28" s="61" t="n"/>
      <c r="R28" s="58" t="n"/>
      <c r="S28" s="58" t="n"/>
      <c r="T28" s="58" t="n"/>
      <c r="U28" s="58" t="n"/>
      <c r="V28" s="58" t="n"/>
    </row>
    <row customFormat="true" customHeight="true" ht="25.5" outlineLevel="0" r="29" s="58">
      <c r="B29" s="59" t="s">
        <v>45</v>
      </c>
      <c r="E29" s="60" t="n"/>
      <c r="N29" s="61" t="n"/>
      <c r="R29" s="58" t="n"/>
      <c r="S29" s="58" t="n"/>
      <c r="T29" s="58" t="n"/>
      <c r="U29" s="58" t="n"/>
      <c r="V29" s="58" t="n"/>
    </row>
    <row outlineLevel="0" r="30">
      <c r="Q30" s="58" t="n"/>
      <c r="R30" s="0" t="n"/>
      <c r="S30" s="0" t="n"/>
      <c r="T30" s="0" t="n"/>
      <c r="U30" s="0" t="n"/>
      <c r="V30" s="0" t="n"/>
    </row>
    <row customFormat="true" customHeight="true" ht="12.75" outlineLevel="0" r="31" s="62">
      <c r="A31" s="63" t="s">
        <v>46</v>
      </c>
      <c r="B31" s="63" t="s"/>
      <c r="C31" s="63" t="s"/>
      <c r="D31" s="63" t="s"/>
      <c r="E31" s="63" t="s"/>
      <c r="F31" s="63" t="s"/>
      <c r="G31" s="63" t="s"/>
      <c r="H31" s="63" t="s"/>
      <c r="I31" s="63" t="s"/>
      <c r="J31" s="63" t="s"/>
      <c r="K31" s="63" t="s"/>
      <c r="L31" s="63" t="s"/>
      <c r="M31" s="63" t="s"/>
      <c r="N31" s="63" t="s"/>
      <c r="O31" s="63" t="s"/>
      <c r="P31" s="63" t="s"/>
      <c r="Q31" s="63" t="s"/>
      <c r="R31" s="62" t="n"/>
      <c r="S31" s="62" t="n"/>
      <c r="T31" s="62" t="n"/>
      <c r="U31" s="62" t="n"/>
      <c r="V31" s="62" t="n"/>
    </row>
    <row customFormat="true" customHeight="true" ht="36.75" outlineLevel="0" r="32" s="62">
      <c r="A32" s="63" t="s">
        <v>47</v>
      </c>
      <c r="B32" s="63" t="s"/>
      <c r="C32" s="63" t="s"/>
      <c r="D32" s="63" t="s"/>
      <c r="E32" s="63" t="s"/>
      <c r="F32" s="63" t="s"/>
      <c r="G32" s="63" t="s"/>
      <c r="H32" s="63" t="s"/>
      <c r="I32" s="63" t="s"/>
      <c r="J32" s="63" t="s"/>
      <c r="K32" s="63" t="s"/>
      <c r="L32" s="63" t="s"/>
      <c r="M32" s="63" t="s"/>
      <c r="N32" s="63" t="s"/>
      <c r="O32" s="63" t="s"/>
      <c r="P32" s="63" t="s"/>
      <c r="Q32" s="63" t="s"/>
      <c r="R32" s="62" t="n"/>
      <c r="S32" s="62" t="n"/>
      <c r="T32" s="62" t="n"/>
      <c r="U32" s="62" t="n"/>
      <c r="V32" s="62" t="n"/>
    </row>
    <row customFormat="true" ht="12.75" outlineLevel="0" r="33" s="62">
      <c r="A33" s="64" t="n"/>
      <c r="B33" s="64" t="n"/>
      <c r="C33" s="64" t="n"/>
      <c r="D33" s="64" t="n"/>
      <c r="E33" s="1" t="n"/>
      <c r="F33" s="64" t="n"/>
      <c r="G33" s="64" t="n"/>
      <c r="H33" s="64" t="n"/>
      <c r="I33" s="64" t="n"/>
      <c r="J33" s="64" t="n"/>
      <c r="K33" s="64" t="n"/>
      <c r="L33" s="64" t="n"/>
      <c r="N33" s="64" t="n"/>
      <c r="O33" s="64" t="n"/>
      <c r="P33" s="64" t="n"/>
      <c r="R33" s="62" t="n"/>
      <c r="S33" s="62" t="n"/>
      <c r="T33" s="62" t="n"/>
      <c r="U33" s="62" t="n"/>
      <c r="V33" s="62" t="n"/>
    </row>
    <row customFormat="true" ht="12.75" outlineLevel="0" r="34" s="62">
      <c r="A34" s="64" t="n"/>
      <c r="B34" s="65" t="n"/>
      <c r="C34" s="66" t="n"/>
      <c r="D34" s="0" t="n"/>
      <c r="E34" s="1" t="n"/>
      <c r="F34" s="64" t="n"/>
      <c r="G34" s="64" t="n"/>
      <c r="H34" s="64" t="n"/>
      <c r="I34" s="64" t="n"/>
      <c r="J34" s="64" t="n"/>
      <c r="K34" s="64" t="n"/>
      <c r="L34" s="64" t="n"/>
      <c r="N34" s="64" t="n"/>
      <c r="O34" s="64" t="n"/>
      <c r="P34" s="64" t="n"/>
      <c r="R34" s="62" t="n"/>
      <c r="S34" s="62" t="n"/>
      <c r="T34" s="62" t="n"/>
      <c r="U34" s="62" t="n"/>
      <c r="V34" s="62" t="n"/>
    </row>
    <row customFormat="true" ht="12.75" outlineLevel="0" r="35" s="62">
      <c r="E35" s="1" t="n"/>
      <c r="N35" s="67" t="n"/>
      <c r="R35" s="62" t="n"/>
      <c r="S35" s="62" t="n"/>
      <c r="T35" s="62" t="n"/>
      <c r="U35" s="62" t="n"/>
      <c r="V35" s="62" t="n"/>
    </row>
    <row outlineLevel="0" r="36">
      <c r="R36" s="0" t="n"/>
      <c r="S36" s="0" t="n"/>
      <c r="T36" s="0" t="n"/>
      <c r="U36" s="0" t="n"/>
      <c r="V36" s="0" t="n"/>
    </row>
    <row outlineLevel="0" r="37">
      <c r="R37" s="0" t="n"/>
      <c r="S37" s="0" t="n"/>
      <c r="T37" s="0" t="n"/>
      <c r="U37" s="0" t="n"/>
      <c r="V37" s="0" t="n"/>
    </row>
    <row outlineLevel="0" r="38">
      <c r="R38" s="0" t="n"/>
      <c r="S38" s="0" t="n"/>
      <c r="T38" s="0" t="n"/>
      <c r="U38" s="0" t="n"/>
      <c r="V38" s="0" t="n"/>
    </row>
    <row outlineLevel="0" r="39">
      <c r="R39" s="0" t="n"/>
      <c r="S39" s="0" t="n"/>
      <c r="T39" s="0" t="n"/>
      <c r="U39" s="0" t="n"/>
      <c r="V39" s="0" t="n"/>
    </row>
    <row outlineLevel="0" r="40">
      <c r="R40" s="0" t="n"/>
      <c r="S40" s="0" t="n"/>
      <c r="T40" s="0" t="n"/>
      <c r="U40" s="0" t="n"/>
      <c r="V40" s="0" t="n"/>
    </row>
    <row outlineLevel="0" r="41">
      <c r="R41" s="0" t="n"/>
      <c r="S41" s="0" t="n"/>
      <c r="T41" s="0" t="n"/>
      <c r="U41" s="0" t="n"/>
      <c r="V41" s="0" t="n"/>
    </row>
  </sheetData>
  <mergeCells count="21">
    <mergeCell ref="A6:H6"/>
    <mergeCell ref="I6:Q6"/>
    <mergeCell ref="A7:H7"/>
    <mergeCell ref="I7:Q7"/>
    <mergeCell ref="J9:L9"/>
    <mergeCell ref="D9:H9"/>
    <mergeCell ref="B9:B10"/>
    <mergeCell ref="A9:A10"/>
    <mergeCell ref="C9:C10"/>
    <mergeCell ref="I9:I10"/>
    <mergeCell ref="M9:M10"/>
    <mergeCell ref="Q9:Q10"/>
    <mergeCell ref="P9:P10"/>
    <mergeCell ref="A2:Q2"/>
    <mergeCell ref="I5:Q5"/>
    <mergeCell ref="A4:Q4"/>
    <mergeCell ref="A5:H5"/>
    <mergeCell ref="A32:Q32"/>
    <mergeCell ref="A31:Q31"/>
    <mergeCell ref="N9:N10"/>
    <mergeCell ref="O9:O10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2026-05-22T14:21:40Z</dcterms:modified>
</cp:coreProperties>
</file>