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1840" windowHeight="13140"/>
  </bookViews>
  <sheets>
    <sheet name="НМЦК" sheetId="4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" i="4" l="1"/>
  <c r="L8" i="4" s="1"/>
  <c r="M8" i="4" s="1"/>
  <c r="N8" i="4" s="1"/>
  <c r="H8" i="4"/>
  <c r="I8" i="4" s="1"/>
  <c r="J8" i="4" s="1"/>
  <c r="K7" i="4" l="1"/>
  <c r="L7" i="4" s="1"/>
  <c r="M7" i="4" s="1"/>
  <c r="N7" i="4" s="1"/>
  <c r="H7" i="4"/>
  <c r="I7" i="4" s="1"/>
  <c r="J7" i="4" s="1"/>
  <c r="H9" i="4" l="1"/>
  <c r="I9" i="4" s="1"/>
  <c r="J9" i="4" s="1"/>
  <c r="K9" i="4"/>
  <c r="L9" i="4" s="1"/>
  <c r="M9" i="4" s="1"/>
  <c r="N9" i="4" s="1"/>
  <c r="N10" i="4" s="1"/>
</calcChain>
</file>

<file path=xl/sharedStrings.xml><?xml version="1.0" encoding="utf-8"?>
<sst xmlns="http://schemas.openxmlformats.org/spreadsheetml/2006/main" count="33" uniqueCount="32">
  <si>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</si>
  <si>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</si>
  <si>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</si>
  <si>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</si>
  <si>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</si>
  <si>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</si>
  <si>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</si>
  <si>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</si>
  <si>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</si>
  <si>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t>Цена за единицу изм. (руб.)</t>
  </si>
  <si>
    <t>Цена за единицу изм. с округлением (вниз) до сотых долей после запятой (руб.)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</si>
  <si>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</si>
  <si>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</si>
  <si>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</si>
  <si>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__________</t>
  </si>
  <si>
    <t>ВСЕГО:</t>
  </si>
  <si>
    <t xml:space="preserve">Начальная максимальная цена контракта определена методом сопоставимых рыночных цен (анализа рынка).  </t>
  </si>
  <si>
    <t>Руководитель контрактной службы</t>
  </si>
  <si>
    <t>НМЦК с учетом округления цены за единицу * (руб.)</t>
  </si>
  <si>
    <t xml:space="preserve">*НМЦК устанавливается в размере не превышающием лимита бюджетных обязательств в соответствии  с требованиями частьи 2 статьи 72 Бюджетного кодекса Российской Федерации. </t>
  </si>
  <si>
    <t>И.И. Засекова</t>
  </si>
  <si>
    <t>В соответствии с Приказом Роскомнадзора «Об утверждении нормативных затрат на обеспечение функций центрального аппарата Федеральной службы по надзору в сфере связи, информационных технологий и массовых коммуникаций, её территориальных органов и подведомственных предприятий» от 19.02.2021 № 17 (с изменениями)</t>
  </si>
  <si>
    <t xml:space="preserve">Коммерчексое предложение №1
</t>
  </si>
  <si>
    <t xml:space="preserve">Коммерчексое предложение №2
</t>
  </si>
  <si>
    <t xml:space="preserve">Коммерчексое предложение № 3
</t>
  </si>
  <si>
    <t>Наименование объекта закупки: Хозяйственные товары и принадлежности (полотенца бумажные, бумага туалетная, салфетки бумажные), ОКПД2 17.22.11.130</t>
  </si>
  <si>
    <t>Пач</t>
  </si>
  <si>
    <t xml:space="preserve">Упак </t>
  </si>
  <si>
    <r>
      <t xml:space="preserve">На основании проведенного анализа рынка и расчетов, с учетом доведенных лимитов бюджетных ассигнований, НМЦК составляет: 59 389,80 </t>
    </r>
    <r>
      <rPr>
        <b/>
        <sz val="12"/>
        <color indexed="8"/>
        <rFont val="Times New Roman"/>
        <family val="1"/>
        <charset val="204"/>
      </rPr>
      <t>рублей</t>
    </r>
    <r>
      <rPr>
        <b/>
        <sz val="10"/>
        <color indexed="8"/>
        <rFont val="Times New Roman"/>
        <family val="1"/>
        <charset val="204"/>
      </rPr>
      <t xml:space="preserve">
*Снижение НМЦК до объёмов выделенных лимитов бюджетных ассигнований может быть произведено в соответствии с п. 2 ст. 72 Бюджетного кодекса
</t>
    </r>
  </si>
  <si>
    <t>Бумага туалетная
Количество слоев: 2 
Наличие втулки: да
Цвет: белый
Тиснение: наличие
Перфорация: наличие
Форма выпуска: рулон
Длина намотки рулона, метр: не менее 18
Ароматизатор: Нет;
Количество в упаковке, штук: 24</t>
  </si>
  <si>
    <t>Салфетки бумажные
Количество слоев: 1
Количество салфеток в пачке: 100
Размер, см: 24x24
Цвет: белый
Тиснение: Да
Материал: бумага
Форма: квадратная
Рисунок: нет</t>
  </si>
  <si>
    <t>Полотенце бумажное
Тип полотенец: листовой
Количество слоев: 2
Количество листов в пачке: 200  листов
Сложение: V-сложение (ZZ)
Цвет бумаги: белый
Размер листа, cм: 22х23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</si>
</sst>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5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1">
    <xf numFmtId="0" fontId="0" fillId="0" borderId="0"/>
    <xf numFmtId="164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6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1" fillId="0" borderId="2" xfId="0" applyFont="1" applyBorder="1" applyAlignment="1">
      <alignment horizontal="center" vertical="top" wrapText="1"/>
    </xf>
    <xf numFmtId="164" fontId="2" fillId="0" borderId="1" xfId="1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0" fontId="11" fillId="0" borderId="0" xfId="0" applyFont="1" applyFill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2" fillId="0" borderId="0" xfId="0" applyFont="1"/>
    <xf numFmtId="0" fontId="1" fillId="0" borderId="1" xfId="0" applyFont="1" applyBorder="1"/>
    <xf numFmtId="164" fontId="2" fillId="2" borderId="0" xfId="1" applyFont="1" applyFill="1"/>
    <xf numFmtId="164" fontId="1" fillId="0" borderId="1" xfId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6" fillId="0" borderId="3" xfId="0" applyFont="1" applyBorder="1" applyAlignment="1"/>
    <xf numFmtId="0" fontId="6" fillId="0" borderId="4" xfId="0" applyFont="1" applyBorder="1" applyAlignment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</cellXfs>
  <cellStyles count="21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Обычный" xfId="0" builtinId="0"/>
    <cellStyle name="Финансовый" xfId="1" builtin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5019" name="Picture 1">
          <a:extLst>
            <a:ext uri="{FF2B5EF4-FFF2-40B4-BE49-F238E27FC236}">
              <a16:creationId xmlns="" xmlns:a16="http://schemas.microsoft.com/office/drawing/2014/main" id="{00000000-0008-0000-0000-00009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0478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5020" name="Picture 6">
          <a:extLst>
            <a:ext uri="{FF2B5EF4-FFF2-40B4-BE49-F238E27FC236}">
              <a16:creationId xmlns="" xmlns:a16="http://schemas.microsoft.com/office/drawing/2014/main" id="{00000000-0008-0000-0000-00009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8580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5021" name="Picture 1">
          <a:extLst>
            <a:ext uri="{FF2B5EF4-FFF2-40B4-BE49-F238E27FC236}">
              <a16:creationId xmlns="" xmlns:a16="http://schemas.microsoft.com/office/drawing/2014/main" id="{00000000-0008-0000-0000-00009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0478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5022" name="Picture 6">
          <a:extLst>
            <a:ext uri="{FF2B5EF4-FFF2-40B4-BE49-F238E27FC236}">
              <a16:creationId xmlns="" xmlns:a16="http://schemas.microsoft.com/office/drawing/2014/main" id="{00000000-0008-0000-0000-00009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8580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5023" name="Picture 1">
          <a:extLst>
            <a:ext uri="{FF2B5EF4-FFF2-40B4-BE49-F238E27FC236}">
              <a16:creationId xmlns="" xmlns:a16="http://schemas.microsoft.com/office/drawing/2014/main" id="{00000000-0008-0000-0000-00009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00950" y="20478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5</xdr:row>
      <xdr:rowOff>923925</xdr:rowOff>
    </xdr:from>
    <xdr:to>
      <xdr:col>8</xdr:col>
      <xdr:colOff>1019175</xdr:colOff>
      <xdr:row>5</xdr:row>
      <xdr:rowOff>1362075</xdr:rowOff>
    </xdr:to>
    <xdr:pic>
      <xdr:nvPicPr>
        <xdr:cNvPr id="5024" name="Picture 2">
          <a:extLst>
            <a:ext uri="{FF2B5EF4-FFF2-40B4-BE49-F238E27FC236}">
              <a16:creationId xmlns="" xmlns:a16="http://schemas.microsoft.com/office/drawing/2014/main" id="{00000000-0008-0000-0000-0000A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572250" y="20193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5</xdr:row>
      <xdr:rowOff>1600200</xdr:rowOff>
    </xdr:from>
    <xdr:to>
      <xdr:col>10</xdr:col>
      <xdr:colOff>1514475</xdr:colOff>
      <xdr:row>5</xdr:row>
      <xdr:rowOff>1962150</xdr:rowOff>
    </xdr:to>
    <xdr:pic>
      <xdr:nvPicPr>
        <xdr:cNvPr id="5025" name="Picture 5">
          <a:extLst>
            <a:ext uri="{FF2B5EF4-FFF2-40B4-BE49-F238E27FC236}">
              <a16:creationId xmlns="" xmlns:a16="http://schemas.microsoft.com/office/drawing/2014/main" id="{00000000-0008-0000-0000-0000A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806898" y="3339548"/>
          <a:ext cx="1495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5026" name="Picture 6">
          <a:extLst>
            <a:ext uri="{FF2B5EF4-FFF2-40B4-BE49-F238E27FC236}">
              <a16:creationId xmlns="" xmlns:a16="http://schemas.microsoft.com/office/drawing/2014/main" id="{00000000-0008-0000-0000-0000A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8392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7"/>
  <sheetViews>
    <sheetView tabSelected="1" view="pageBreakPreview" zoomScaleNormal="100" zoomScaleSheetLayoutView="100" workbookViewId="0">
      <selection activeCell="B7" sqref="B7"/>
    </sheetView>
  </sheetViews>
  <sheetFormatPr defaultRowHeight="12.75" x14ac:dyDescent="0.2"/>
  <cols>
    <col min="1" max="1" width="3.140625" style="2" customWidth="1"/>
    <col min="2" max="2" width="40.28515625" style="2" customWidth="1"/>
    <col min="3" max="3" width="5.85546875" style="2" customWidth="1"/>
    <col min="4" max="4" width="6.85546875" style="2" customWidth="1"/>
    <col min="5" max="5" width="13.5703125" style="2" customWidth="1"/>
    <col min="6" max="6" width="14.42578125" style="2" customWidth="1"/>
    <col min="7" max="7" width="13.710937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4.7109375" style="2" customWidth="1"/>
    <col min="12" max="12" width="12.85546875" style="2" customWidth="1"/>
    <col min="13" max="13" width="12.140625" style="2" customWidth="1"/>
    <col min="14" max="14" width="13.85546875" style="2" customWidth="1"/>
    <col min="15" max="16384" width="9.140625" style="2"/>
  </cols>
  <sheetData>
    <row r="1" spans="1:29" ht="30.75" customHeight="1" x14ac:dyDescent="0.2">
      <c r="A1" s="36" t="s">
        <v>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7"/>
      <c r="AA1" s="7"/>
      <c r="AB1" s="7"/>
      <c r="AC1" s="7"/>
    </row>
    <row r="2" spans="1:29" ht="30.75" customHeight="1" x14ac:dyDescent="0.2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6"/>
      <c r="P2" s="16"/>
      <c r="Q2" s="16"/>
      <c r="R2" s="16"/>
      <c r="S2" s="16"/>
      <c r="T2" s="15"/>
      <c r="U2" s="15"/>
      <c r="V2" s="15"/>
      <c r="W2" s="15"/>
      <c r="X2" s="15"/>
      <c r="Y2" s="15"/>
      <c r="Z2" s="15"/>
      <c r="AA2" s="15"/>
      <c r="AB2" s="15"/>
      <c r="AC2" s="15"/>
    </row>
    <row r="3" spans="1:29" ht="18.75" x14ac:dyDescent="0.2">
      <c r="A3" s="37" t="s">
        <v>16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17"/>
      <c r="P3" s="16"/>
      <c r="Q3" s="16"/>
      <c r="R3" s="16"/>
      <c r="S3" s="16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29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 ht="39" customHeight="1" x14ac:dyDescent="0.2">
      <c r="A5" s="35" t="s">
        <v>0</v>
      </c>
      <c r="B5" s="26" t="s">
        <v>2</v>
      </c>
      <c r="C5" s="26" t="s">
        <v>1</v>
      </c>
      <c r="D5" s="26" t="s">
        <v>3</v>
      </c>
      <c r="E5" s="30" t="s">
        <v>12</v>
      </c>
      <c r="F5" s="30"/>
      <c r="G5" s="30"/>
      <c r="H5" s="31" t="s">
        <v>11</v>
      </c>
      <c r="I5" s="31"/>
      <c r="J5" s="31"/>
      <c r="K5" s="27" t="s">
        <v>8</v>
      </c>
      <c r="L5" s="28"/>
      <c r="M5" s="28"/>
      <c r="N5" s="29"/>
    </row>
    <row r="6" spans="1:29" ht="159" customHeight="1" thickBot="1" x14ac:dyDescent="0.25">
      <c r="A6" s="35"/>
      <c r="B6" s="26"/>
      <c r="C6" s="26"/>
      <c r="D6" s="26"/>
      <c r="E6" s="3" t="s">
        <v>22</v>
      </c>
      <c r="F6" s="3" t="s">
        <v>23</v>
      </c>
      <c r="G6" s="8" t="s">
        <v>24</v>
      </c>
      <c r="H6" s="3" t="s">
        <v>6</v>
      </c>
      <c r="I6" s="3" t="s">
        <v>4</v>
      </c>
      <c r="J6" s="4" t="s">
        <v>5</v>
      </c>
      <c r="K6" s="1" t="s">
        <v>13</v>
      </c>
      <c r="L6" s="5" t="s">
        <v>9</v>
      </c>
      <c r="M6" s="5" t="s">
        <v>10</v>
      </c>
      <c r="N6" s="3" t="s">
        <v>18</v>
      </c>
    </row>
    <row r="7" spans="1:29" s="12" customFormat="1" ht="107.25" customHeight="1" thickBot="1" x14ac:dyDescent="0.3">
      <c r="A7" s="13">
        <v>1</v>
      </c>
      <c r="B7" s="38" t="s">
        <v>31</v>
      </c>
      <c r="C7" s="11" t="s">
        <v>26</v>
      </c>
      <c r="D7" s="11">
        <v>260</v>
      </c>
      <c r="E7" s="22">
        <v>144.94999999999999</v>
      </c>
      <c r="F7" s="22">
        <v>190.76</v>
      </c>
      <c r="G7" s="22">
        <v>140.74</v>
      </c>
      <c r="H7" s="23">
        <f>AVERAGE(E7:G7)</f>
        <v>158.81666666666666</v>
      </c>
      <c r="I7" s="24">
        <f>SQRT(((SUM((POWER(E7-H7,2)),(POWER(F7-H7,2)),(POWER(G7-H7,2)))/(COLUMNS(D7:G7)-1))))</f>
        <v>22.65264419198979</v>
      </c>
      <c r="J7" s="24">
        <f>I7/H7*100</f>
        <v>14.263392292154345</v>
      </c>
      <c r="K7" s="23">
        <f>((D7/3)*(SUM(E7:G7)))</f>
        <v>41292.333333333336</v>
      </c>
      <c r="L7" s="23">
        <f>K7/D7</f>
        <v>158.81666666666666</v>
      </c>
      <c r="M7" s="23">
        <f>ROUND(L7,2)</f>
        <v>158.82</v>
      </c>
      <c r="N7" s="9">
        <f>M7*D7</f>
        <v>41293.199999999997</v>
      </c>
    </row>
    <row r="8" spans="1:29" s="12" customFormat="1" ht="149.25" customHeight="1" thickBot="1" x14ac:dyDescent="0.3">
      <c r="A8" s="13">
        <v>1</v>
      </c>
      <c r="B8" s="38" t="s">
        <v>29</v>
      </c>
      <c r="C8" s="11" t="s">
        <v>27</v>
      </c>
      <c r="D8" s="11">
        <v>20</v>
      </c>
      <c r="E8" s="22">
        <v>599</v>
      </c>
      <c r="F8" s="22">
        <v>718.57</v>
      </c>
      <c r="G8" s="22">
        <v>648</v>
      </c>
      <c r="H8" s="23">
        <f>AVERAGE(E8:G8)</f>
        <v>655.19000000000005</v>
      </c>
      <c r="I8" s="24">
        <f>SQRT(((SUM((POWER(E8-H8,2)),(POWER(F8-H8,2)),(POWER(G8-H8,2)))/(COLUMNS(D8:G8)-1))))</f>
        <v>49.078293233023793</v>
      </c>
      <c r="J8" s="24">
        <f>I8/H8*100</f>
        <v>7.4906963221391942</v>
      </c>
      <c r="K8" s="23">
        <f>((D8/3)*(SUM(E8:G8)))</f>
        <v>13103.800000000001</v>
      </c>
      <c r="L8" s="23">
        <f>K8/D8</f>
        <v>655.19000000000005</v>
      </c>
      <c r="M8" s="23">
        <f>ROUND(L8,2)</f>
        <v>655.19000000000005</v>
      </c>
      <c r="N8" s="9">
        <f>M8*D8</f>
        <v>13103.800000000001</v>
      </c>
    </row>
    <row r="9" spans="1:29" s="12" customFormat="1" ht="123.75" customHeight="1" thickBot="1" x14ac:dyDescent="0.3">
      <c r="A9" s="13">
        <v>1</v>
      </c>
      <c r="B9" s="38" t="s">
        <v>30</v>
      </c>
      <c r="C9" s="11" t="s">
        <v>26</v>
      </c>
      <c r="D9" s="11">
        <v>80</v>
      </c>
      <c r="E9" s="22">
        <v>70.33</v>
      </c>
      <c r="F9" s="22">
        <v>59.9</v>
      </c>
      <c r="G9" s="22">
        <v>57</v>
      </c>
      <c r="H9" s="23">
        <f>AVERAGE(E9:G9)</f>
        <v>62.41</v>
      </c>
      <c r="I9" s="24">
        <f>SQRT(((SUM((POWER(E9-H9,2)),(POWER(F9-H9,2)),(POWER(G9-H9,2)))/(COLUMNS(D9:G9)-1))))</f>
        <v>5.7240603304530824</v>
      </c>
      <c r="J9" s="24">
        <f>I9/H9*100</f>
        <v>9.1717037821712584</v>
      </c>
      <c r="K9" s="23">
        <f>((D9/3)*(SUM(E9:G9)))</f>
        <v>4992.8</v>
      </c>
      <c r="L9" s="23">
        <f>K9/D9</f>
        <v>62.410000000000004</v>
      </c>
      <c r="M9" s="23">
        <f>ROUND(L9,2)</f>
        <v>62.41</v>
      </c>
      <c r="N9" s="9">
        <f>M9*D9</f>
        <v>4992.7999999999993</v>
      </c>
    </row>
    <row r="10" spans="1:29" x14ac:dyDescent="0.2">
      <c r="M10" s="19" t="s">
        <v>15</v>
      </c>
      <c r="N10" s="21">
        <f>SUM(N7:N9)</f>
        <v>59389.8</v>
      </c>
    </row>
    <row r="11" spans="1:29" x14ac:dyDescent="0.2"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20"/>
    </row>
    <row r="12" spans="1:29" ht="36" customHeight="1" x14ac:dyDescent="0.2">
      <c r="B12" s="32" t="s">
        <v>21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</row>
    <row r="13" spans="1:29" x14ac:dyDescent="0.2">
      <c r="B13" s="18" t="s">
        <v>19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P13" s="10"/>
    </row>
    <row r="14" spans="1:29" x14ac:dyDescent="0.2"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P14" s="18"/>
    </row>
    <row r="15" spans="1:29" ht="44.25" customHeight="1" x14ac:dyDescent="0.2">
      <c r="B15" s="33" t="s">
        <v>28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P15" s="18"/>
    </row>
    <row r="17" spans="2:8" x14ac:dyDescent="0.2">
      <c r="B17" s="10" t="s">
        <v>17</v>
      </c>
      <c r="C17" s="10"/>
      <c r="D17" s="10"/>
      <c r="E17" s="10" t="s">
        <v>14</v>
      </c>
      <c r="F17" s="10"/>
      <c r="G17" s="25" t="s">
        <v>20</v>
      </c>
      <c r="H17" s="25"/>
    </row>
  </sheetData>
  <mergeCells count="13">
    <mergeCell ref="A5:A6"/>
    <mergeCell ref="B5:B6"/>
    <mergeCell ref="C5:C6"/>
    <mergeCell ref="A1:N1"/>
    <mergeCell ref="A2:N2"/>
    <mergeCell ref="A3:N3"/>
    <mergeCell ref="G17:H17"/>
    <mergeCell ref="D5:D6"/>
    <mergeCell ref="K5:N5"/>
    <mergeCell ref="E5:G5"/>
    <mergeCell ref="H5:J5"/>
    <mergeCell ref="B12:N12"/>
    <mergeCell ref="B15:N15"/>
  </mergeCells>
  <phoneticPr fontId="0" type="noConversion"/>
  <pageMargins left="0.7" right="0.7" top="0.75" bottom="0.75" header="0.3" footer="0.3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u120</cp:lastModifiedBy>
  <cp:lastPrinted>2026-03-23T06:37:55Z</cp:lastPrinted>
  <dcterms:created xsi:type="dcterms:W3CDTF">2014-01-15T18:15:09Z</dcterms:created>
  <dcterms:modified xsi:type="dcterms:W3CDTF">2026-03-23T06:37:59Z</dcterms:modified>
</cp:coreProperties>
</file>