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Лист1!$A$2:$K$32</definedName>
  </definedNames>
  <calcPr calcId="125725"/>
</workbook>
</file>

<file path=xl/calcChain.xml><?xml version="1.0" encoding="utf-8"?>
<calcChain xmlns="http://schemas.openxmlformats.org/spreadsheetml/2006/main">
  <c r="J19" i="1"/>
  <c r="K19" s="1"/>
  <c r="J17"/>
  <c r="K17"/>
  <c r="J18"/>
  <c r="E18"/>
  <c r="I18" s="1"/>
  <c r="E19"/>
  <c r="I19" s="1"/>
  <c r="E20"/>
  <c r="I20" s="1"/>
  <c r="E21"/>
  <c r="I21" s="1"/>
  <c r="E22"/>
  <c r="I22" s="1"/>
  <c r="E23"/>
  <c r="I23" s="1"/>
  <c r="E24"/>
  <c r="I24" s="1"/>
  <c r="E25"/>
  <c r="I25" s="1"/>
  <c r="E26"/>
  <c r="I26" s="1"/>
  <c r="E17"/>
  <c r="I17" s="1"/>
  <c r="K18"/>
  <c r="J20"/>
  <c r="K20" s="1"/>
  <c r="J21"/>
  <c r="K21" s="1"/>
  <c r="J22"/>
  <c r="K22" s="1"/>
  <c r="J23"/>
  <c r="K23" s="1"/>
  <c r="J24"/>
  <c r="K24" s="1"/>
  <c r="J25"/>
  <c r="K25" s="1"/>
  <c r="J26"/>
  <c r="K26" s="1"/>
  <c r="I27" l="1"/>
</calcChain>
</file>

<file path=xl/sharedStrings.xml><?xml version="1.0" encoding="utf-8"?>
<sst xmlns="http://schemas.openxmlformats.org/spreadsheetml/2006/main" count="55" uniqueCount="45">
  <si>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</si>
  <si>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</si>
  <si>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</si>
  <si>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</si>
  <si>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</si>
  <si>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</si>
  <si>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</si>
  <si>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</si>
  <si>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</si>
  <si>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</si>
  <si>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</si>
  <si>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</si>
  <si>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</si>
  <si>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</si>
  <si>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</si>
  <si>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</si>
  <si>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</si>
  <si>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</si>
  <si>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</si>
  <si>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</si>
  <si>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</si>
  <si>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</si>
  <si>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</si>
  <si>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</si>
  <si>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</si>
  <si>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шт</t>
  </si>
  <si>
    <t>"_____"_____________2026 г.</t>
  </si>
  <si>
    <t>Исп.:</t>
  </si>
  <si>
    <t xml:space="preserve">Биметаллический радиатор RIFAR BASE 500 12 секц. бок. </t>
  </si>
  <si>
    <t xml:space="preserve">Биметаллический радиатор RIFAR BASE 500 8 секц. бок. </t>
  </si>
  <si>
    <t>Шаровой кран AQUALINK со сгоном вн-нар 1/2 U B бабочка</t>
  </si>
  <si>
    <t>Циркуляционный насос OASIS C-32/8</t>
  </si>
  <si>
    <t>Труба MeerPlast стекловолокно, 20, PN25, по 4 м</t>
  </si>
  <si>
    <t>Муфта PPR  20, PN25 белый</t>
  </si>
  <si>
    <t xml:space="preserve">Угол полипропиленовый 90 гр ДУ 20 </t>
  </si>
  <si>
    <t>1 поставщик Вх.</t>
  </si>
  <si>
    <t xml:space="preserve">2 поставщик Вх.  </t>
  </si>
  <si>
    <t>3 поставщик Вх</t>
  </si>
  <si>
    <t>Комплект для монтажа радиатора AQUALINK 1/2, 13 элементов, 3кронштейна</t>
  </si>
  <si>
    <t>м</t>
  </si>
  <si>
    <t>Муфта комбинированная PPR наружная резьба 20х1/2,  белый,</t>
  </si>
  <si>
    <t>Теплоноситель TERMOLUX-ЕСO-30 50 кг TRE</t>
  </si>
  <si>
    <r>
      <t xml:space="preserve">Исходя из вышеизложенного, цена предложенная Поставщиком № 2 является наименьшей. Целесообразно заключить Государственный контракт на сумму -189 494,00 </t>
    </r>
    <r>
      <rPr>
        <b/>
        <sz val="10"/>
        <rFont val="Times New Roman"/>
        <family val="1"/>
        <charset val="204"/>
      </rPr>
      <t xml:space="preserve"> рублей </t>
    </r>
    <r>
      <rPr>
        <sz val="10"/>
        <rFont val="Times New Roman"/>
        <family val="1"/>
        <charset val="204"/>
      </rPr>
      <t xml:space="preserve">с           Поставщиком № 2.          </t>
    </r>
  </si>
  <si>
    <t>ст.инженер эмо</t>
  </si>
  <si>
    <t xml:space="preserve">М.Ю. Ваганова 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</si>
</sst>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" fontId="3" fillId="2" borderId="8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2"/>
  <sheetViews>
    <sheetView tabSelected="1" workbookViewId="0">
      <selection activeCell="L34" sqref="L34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45.75" customHeight="1">
      <c r="A2" s="1" t="s">
        <v>24</v>
      </c>
      <c r="B2" s="1"/>
      <c r="C2" s="1"/>
      <c r="D2" s="1"/>
      <c r="E2" s="1"/>
      <c r="F2" s="1"/>
      <c r="G2" s="1"/>
      <c r="H2" s="1"/>
      <c r="I2" s="61"/>
      <c r="J2" s="62"/>
      <c r="K2" s="62"/>
    </row>
    <row r="3" spans="1:11" ht="41.25" customHeight="1">
      <c r="A3" s="64" t="s">
        <v>23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>
      <c r="A4" s="63" t="s">
        <v>0</v>
      </c>
      <c r="B4" s="63"/>
      <c r="C4" s="63"/>
      <c r="D4" s="63"/>
      <c r="E4" s="63"/>
      <c r="F4" s="63"/>
      <c r="G4" s="63"/>
      <c r="H4" s="63"/>
      <c r="I4" s="2"/>
      <c r="J4" s="3"/>
      <c r="K4" s="3"/>
    </row>
    <row r="5" spans="1:11" ht="15.75" thickBot="1">
      <c r="A5" s="41" t="s">
        <v>22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41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60" t="s">
        <v>4</v>
      </c>
      <c r="B7" s="60"/>
      <c r="C7" s="60"/>
      <c r="D7" s="60"/>
      <c r="E7" s="60"/>
      <c r="F7" s="60"/>
      <c r="G7" s="60"/>
      <c r="H7" s="60"/>
      <c r="I7" s="2"/>
      <c r="J7" s="3"/>
      <c r="K7" s="3"/>
    </row>
    <row r="8" spans="1:11">
      <c r="A8" s="44" t="s">
        <v>5</v>
      </c>
      <c r="B8" s="44"/>
      <c r="C8" s="44"/>
      <c r="D8" s="44"/>
      <c r="E8" s="44"/>
      <c r="F8" s="44"/>
      <c r="G8" s="44"/>
      <c r="H8" s="44"/>
      <c r="I8" s="2"/>
      <c r="J8" s="3"/>
      <c r="K8" s="3"/>
    </row>
    <row r="9" spans="1:11">
      <c r="A9" s="44" t="s">
        <v>6</v>
      </c>
      <c r="B9" s="44"/>
      <c r="C9" s="44"/>
      <c r="D9" s="44"/>
      <c r="E9" s="44"/>
      <c r="F9" s="44"/>
      <c r="G9" s="44"/>
      <c r="H9" s="44"/>
      <c r="I9" s="2"/>
      <c r="J9" s="3"/>
      <c r="K9" s="3"/>
    </row>
    <row r="10" spans="1:11">
      <c r="A10" s="44" t="s">
        <v>7</v>
      </c>
      <c r="B10" s="44"/>
      <c r="C10" s="44"/>
      <c r="D10" s="44"/>
      <c r="E10" s="44"/>
      <c r="F10" s="44"/>
      <c r="G10" s="44"/>
      <c r="H10" s="44"/>
      <c r="I10" s="2"/>
      <c r="J10" s="3"/>
      <c r="K10" s="3"/>
    </row>
    <row r="11" spans="1:11">
      <c r="A11" s="44" t="s">
        <v>8</v>
      </c>
      <c r="B11" s="44"/>
      <c r="C11" s="44"/>
      <c r="D11" s="44"/>
      <c r="E11" s="44"/>
      <c r="F11" s="44"/>
      <c r="G11" s="44"/>
      <c r="H11" s="44"/>
      <c r="I11" s="2"/>
      <c r="J11" s="3"/>
      <c r="K11" s="3"/>
    </row>
    <row r="12" spans="1:11">
      <c r="A12" s="7"/>
      <c r="B12" s="45" t="s">
        <v>9</v>
      </c>
      <c r="C12" s="46"/>
      <c r="D12" s="46"/>
      <c r="E12" s="46"/>
      <c r="F12" s="46"/>
      <c r="G12" s="46"/>
      <c r="H12" s="46"/>
      <c r="I12" s="47"/>
      <c r="J12" s="8"/>
      <c r="K12" s="9"/>
    </row>
    <row r="13" spans="1:11">
      <c r="A13" s="48" t="s">
        <v>10</v>
      </c>
      <c r="B13" s="49"/>
      <c r="C13" s="49"/>
      <c r="D13" s="49"/>
      <c r="E13" s="49"/>
      <c r="F13" s="49"/>
      <c r="G13" s="49"/>
      <c r="H13" s="50"/>
      <c r="I13" s="51" t="s">
        <v>11</v>
      </c>
      <c r="J13" s="20" t="s">
        <v>12</v>
      </c>
      <c r="K13" s="20" t="s">
        <v>13</v>
      </c>
    </row>
    <row r="14" spans="1:11" ht="15" customHeight="1">
      <c r="A14" s="51" t="s">
        <v>14</v>
      </c>
      <c r="B14" s="54" t="s">
        <v>15</v>
      </c>
      <c r="C14" s="51" t="s">
        <v>16</v>
      </c>
      <c r="D14" s="51" t="s">
        <v>17</v>
      </c>
      <c r="E14" s="51" t="s">
        <v>21</v>
      </c>
      <c r="F14" s="58" t="s">
        <v>35</v>
      </c>
      <c r="G14" s="42" t="s">
        <v>36</v>
      </c>
      <c r="H14" s="42" t="s">
        <v>37</v>
      </c>
      <c r="I14" s="52"/>
      <c r="J14" s="21" t="s">
        <v>18</v>
      </c>
      <c r="K14" s="21" t="s">
        <v>19</v>
      </c>
    </row>
    <row r="15" spans="1:11" ht="48.75" customHeight="1">
      <c r="A15" s="53"/>
      <c r="B15" s="55"/>
      <c r="C15" s="53"/>
      <c r="D15" s="53"/>
      <c r="E15" s="53"/>
      <c r="F15" s="59"/>
      <c r="G15" s="43"/>
      <c r="H15" s="43"/>
      <c r="I15" s="53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38.25" customHeight="1">
      <c r="A17" s="15">
        <v>1</v>
      </c>
      <c r="B17" s="30" t="s">
        <v>28</v>
      </c>
      <c r="C17" s="33" t="s">
        <v>25</v>
      </c>
      <c r="D17" s="34">
        <v>8</v>
      </c>
      <c r="E17" s="23">
        <f>(F17+G17+H17)/3</f>
        <v>12825.333333333334</v>
      </c>
      <c r="F17" s="24">
        <v>13020</v>
      </c>
      <c r="G17" s="24">
        <v>12070</v>
      </c>
      <c r="H17" s="24">
        <v>13386</v>
      </c>
      <c r="I17" s="23">
        <f>D17*E17</f>
        <v>102602.66666666667</v>
      </c>
      <c r="J17" s="25">
        <f>STDEV(F17,G17,H17)</f>
        <v>679.25351182996712</v>
      </c>
      <c r="K17" s="26">
        <f t="shared" ref="K17:K23" si="0">J17/E17*100%</f>
        <v>5.296186026327844E-2</v>
      </c>
      <c r="L17" s="17"/>
      <c r="M17" s="17"/>
      <c r="N17" s="17"/>
    </row>
    <row r="18" spans="1:21" ht="38.25" customHeight="1">
      <c r="A18" s="15">
        <v>2</v>
      </c>
      <c r="B18" s="30" t="s">
        <v>29</v>
      </c>
      <c r="C18" s="33" t="s">
        <v>25</v>
      </c>
      <c r="D18" s="34">
        <v>2</v>
      </c>
      <c r="E18" s="23">
        <f t="shared" ref="E18:E26" si="1">(F18+G18+H18)/3</f>
        <v>9818.6666666666661</v>
      </c>
      <c r="F18" s="24">
        <v>9880</v>
      </c>
      <c r="G18" s="24">
        <v>9840</v>
      </c>
      <c r="H18" s="24">
        <v>9736</v>
      </c>
      <c r="I18" s="23">
        <f t="shared" ref="I18:I26" si="2">D18*E18</f>
        <v>19637.333333333332</v>
      </c>
      <c r="J18" s="25">
        <f>STDEV(F18,G18,H18)</f>
        <v>74.332585945487381</v>
      </c>
      <c r="K18" s="26">
        <f t="shared" si="0"/>
        <v>7.5705376777723439E-3</v>
      </c>
      <c r="L18" s="17"/>
      <c r="M18" s="17"/>
      <c r="N18" s="17"/>
    </row>
    <row r="19" spans="1:21" ht="38.25" customHeight="1">
      <c r="A19" s="15">
        <v>3</v>
      </c>
      <c r="B19" s="30" t="s">
        <v>38</v>
      </c>
      <c r="C19" s="33" t="s">
        <v>25</v>
      </c>
      <c r="D19" s="34">
        <v>10</v>
      </c>
      <c r="E19" s="23">
        <f t="shared" si="1"/>
        <v>525.33333333333337</v>
      </c>
      <c r="F19" s="24">
        <v>526</v>
      </c>
      <c r="G19" s="24">
        <v>520</v>
      </c>
      <c r="H19" s="24">
        <v>530</v>
      </c>
      <c r="I19" s="23">
        <f t="shared" si="2"/>
        <v>5253.3333333333339</v>
      </c>
      <c r="J19" s="25">
        <f>STDEV(F19,G19,H19)</f>
        <v>5.0332229568452389</v>
      </c>
      <c r="K19" s="26">
        <f t="shared" si="0"/>
        <v>9.5810081665835753E-3</v>
      </c>
      <c r="L19" s="17"/>
      <c r="M19" s="17"/>
      <c r="N19" s="17"/>
    </row>
    <row r="20" spans="1:21" ht="38.25" customHeight="1">
      <c r="A20" s="15">
        <v>4</v>
      </c>
      <c r="B20" s="30" t="s">
        <v>30</v>
      </c>
      <c r="C20" s="33" t="s">
        <v>25</v>
      </c>
      <c r="D20" s="34">
        <v>20</v>
      </c>
      <c r="E20" s="23">
        <f t="shared" si="1"/>
        <v>509.66666666666669</v>
      </c>
      <c r="F20" s="24">
        <v>520</v>
      </c>
      <c r="G20" s="24">
        <v>489</v>
      </c>
      <c r="H20" s="24">
        <v>520</v>
      </c>
      <c r="I20" s="23">
        <f t="shared" si="2"/>
        <v>10193.333333333334</v>
      </c>
      <c r="J20" s="25">
        <f t="shared" ref="J20:J23" si="3">STDEV(F20,G20,H20)</f>
        <v>17.897858344877857</v>
      </c>
      <c r="K20" s="26">
        <f t="shared" si="0"/>
        <v>3.5116792043579835E-2</v>
      </c>
      <c r="L20" s="17"/>
      <c r="M20" s="17"/>
      <c r="N20" s="17"/>
    </row>
    <row r="21" spans="1:21" ht="38.25" customHeight="1">
      <c r="A21" s="15">
        <v>5</v>
      </c>
      <c r="B21" s="30" t="s">
        <v>31</v>
      </c>
      <c r="C21" s="33" t="s">
        <v>25</v>
      </c>
      <c r="D21" s="34">
        <v>1</v>
      </c>
      <c r="E21" s="23">
        <f t="shared" si="1"/>
        <v>5962.333333333333</v>
      </c>
      <c r="F21" s="24">
        <v>6100</v>
      </c>
      <c r="G21" s="24">
        <v>5825</v>
      </c>
      <c r="H21" s="24">
        <v>5962</v>
      </c>
      <c r="I21" s="23">
        <f t="shared" si="2"/>
        <v>5962.333333333333</v>
      </c>
      <c r="J21" s="25">
        <f t="shared" si="3"/>
        <v>137.50030302997814</v>
      </c>
      <c r="K21" s="26">
        <f t="shared" si="0"/>
        <v>2.3061492094254735E-2</v>
      </c>
      <c r="L21" s="17"/>
      <c r="M21" s="17"/>
      <c r="N21" s="17"/>
    </row>
    <row r="22" spans="1:21" ht="38.25" customHeight="1">
      <c r="A22" s="15">
        <v>6</v>
      </c>
      <c r="B22" s="30" t="s">
        <v>32</v>
      </c>
      <c r="C22" s="33" t="s">
        <v>39</v>
      </c>
      <c r="D22" s="34">
        <v>32</v>
      </c>
      <c r="E22" s="23">
        <f t="shared" si="1"/>
        <v>300</v>
      </c>
      <c r="F22" s="24">
        <v>302</v>
      </c>
      <c r="G22" s="24">
        <v>304</v>
      </c>
      <c r="H22" s="24">
        <v>294</v>
      </c>
      <c r="I22" s="23">
        <f t="shared" si="2"/>
        <v>9600</v>
      </c>
      <c r="J22" s="25">
        <f t="shared" si="3"/>
        <v>5.2915026221291814</v>
      </c>
      <c r="K22" s="26">
        <f t="shared" si="0"/>
        <v>1.7638342073763937E-2</v>
      </c>
      <c r="L22" s="17"/>
      <c r="M22" s="17"/>
      <c r="N22" s="17"/>
    </row>
    <row r="23" spans="1:21" ht="38.25" customHeight="1">
      <c r="A23" s="15">
        <v>7</v>
      </c>
      <c r="B23" s="30" t="s">
        <v>33</v>
      </c>
      <c r="C23" s="33" t="s">
        <v>25</v>
      </c>
      <c r="D23" s="34">
        <v>50</v>
      </c>
      <c r="E23" s="23">
        <f t="shared" si="1"/>
        <v>17.733333333333334</v>
      </c>
      <c r="F23" s="24">
        <v>18</v>
      </c>
      <c r="G23" s="24">
        <v>17.2</v>
      </c>
      <c r="H23" s="24">
        <v>18</v>
      </c>
      <c r="I23" s="23">
        <f t="shared" si="2"/>
        <v>886.66666666666674</v>
      </c>
      <c r="J23" s="25">
        <f t="shared" si="3"/>
        <v>0.46188021535161367</v>
      </c>
      <c r="K23" s="26">
        <f t="shared" si="0"/>
        <v>2.6045876805542122E-2</v>
      </c>
      <c r="L23" s="17"/>
      <c r="M23" s="17"/>
      <c r="N23" s="17"/>
    </row>
    <row r="24" spans="1:21" ht="38.25" customHeight="1">
      <c r="A24" s="15">
        <v>8</v>
      </c>
      <c r="B24" s="30" t="s">
        <v>34</v>
      </c>
      <c r="C24" s="33" t="s">
        <v>25</v>
      </c>
      <c r="D24" s="34">
        <v>50</v>
      </c>
      <c r="E24" s="23">
        <f t="shared" si="1"/>
        <v>21.166666666666668</v>
      </c>
      <c r="F24" s="24">
        <v>22</v>
      </c>
      <c r="G24" s="24">
        <v>20.5</v>
      </c>
      <c r="H24" s="24">
        <v>21</v>
      </c>
      <c r="I24" s="23">
        <f t="shared" si="2"/>
        <v>1058.3333333333335</v>
      </c>
      <c r="J24" s="25">
        <f t="shared" ref="J24" si="4">STDEV(F24,G24,H24)</f>
        <v>0.76376261582599814</v>
      </c>
      <c r="K24" s="26">
        <f t="shared" ref="K24" si="5">J24/E24*100%</f>
        <v>3.6083273188629833E-2</v>
      </c>
      <c r="L24" s="17"/>
      <c r="M24" s="17"/>
      <c r="N24" s="17"/>
    </row>
    <row r="25" spans="1:21" ht="37.5" customHeight="1">
      <c r="A25" s="15">
        <v>9</v>
      </c>
      <c r="B25" s="35" t="s">
        <v>40</v>
      </c>
      <c r="C25" s="36" t="s">
        <v>25</v>
      </c>
      <c r="D25" s="37">
        <v>50</v>
      </c>
      <c r="E25" s="23">
        <f t="shared" si="1"/>
        <v>109</v>
      </c>
      <c r="F25" s="32">
        <v>112</v>
      </c>
      <c r="G25" s="32">
        <v>100</v>
      </c>
      <c r="H25" s="32">
        <v>115</v>
      </c>
      <c r="I25" s="23">
        <f t="shared" si="2"/>
        <v>5450</v>
      </c>
      <c r="J25" s="25">
        <f>STDEV(F25,G25,H25)</f>
        <v>7.9372539331937721</v>
      </c>
      <c r="K25" s="26">
        <f>J25/E25*100%</f>
        <v>7.2818843423796076E-2</v>
      </c>
      <c r="L25" s="17"/>
      <c r="M25" s="17"/>
      <c r="N25" s="17"/>
    </row>
    <row r="26" spans="1:21" ht="30" customHeight="1">
      <c r="A26" s="15">
        <v>10</v>
      </c>
      <c r="B26" s="35" t="s">
        <v>41</v>
      </c>
      <c r="C26" s="36" t="s">
        <v>25</v>
      </c>
      <c r="D26" s="37">
        <v>4</v>
      </c>
      <c r="E26" s="23">
        <f t="shared" si="1"/>
        <v>8949.6666666666661</v>
      </c>
      <c r="F26" s="32">
        <v>8990</v>
      </c>
      <c r="G26" s="32">
        <v>8959</v>
      </c>
      <c r="H26" s="32">
        <v>8900</v>
      </c>
      <c r="I26" s="23">
        <f t="shared" si="2"/>
        <v>35798.666666666664</v>
      </c>
      <c r="J26" s="25">
        <f>STDEV(F26,G26,H26)</f>
        <v>45.72016331257322</v>
      </c>
      <c r="K26" s="26">
        <f>J26/E26*100%</f>
        <v>5.108588399483022E-3</v>
      </c>
      <c r="L26" s="17"/>
      <c r="M26" s="17"/>
      <c r="N26" s="17"/>
    </row>
    <row r="27" spans="1:21" ht="15" customHeight="1">
      <c r="A27" s="15"/>
      <c r="B27" s="16"/>
      <c r="C27" s="27" t="s">
        <v>11</v>
      </c>
      <c r="D27" s="28"/>
      <c r="E27" s="28"/>
      <c r="F27" s="38">
        <v>198904</v>
      </c>
      <c r="G27" s="38">
        <v>189494</v>
      </c>
      <c r="H27" s="38">
        <v>200930</v>
      </c>
      <c r="I27" s="39">
        <f>SUM(I17:I26)</f>
        <v>196442.66666666666</v>
      </c>
      <c r="J27" s="29"/>
      <c r="K27" s="29"/>
    </row>
    <row r="28" spans="1:21" ht="30.75" customHeight="1">
      <c r="A28" s="56" t="s">
        <v>42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U28" s="22"/>
    </row>
    <row r="29" spans="1:21" ht="9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U29" s="22"/>
    </row>
    <row r="30" spans="1:2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21">
      <c r="A31" s="31" t="s">
        <v>27</v>
      </c>
      <c r="B31" s="40" t="s">
        <v>43</v>
      </c>
      <c r="C31" s="31"/>
      <c r="D31" s="31"/>
      <c r="E31" s="31"/>
      <c r="F31" s="31"/>
      <c r="G31" s="61" t="s">
        <v>44</v>
      </c>
      <c r="H31" s="61"/>
      <c r="I31" s="31"/>
      <c r="J31" s="31"/>
      <c r="K31" s="31"/>
    </row>
    <row r="32" spans="1:21">
      <c r="A32" s="11" t="s">
        <v>26</v>
      </c>
      <c r="B32" s="11"/>
      <c r="J32" s="41"/>
      <c r="K32" s="41"/>
    </row>
  </sheetData>
  <mergeCells count="23">
    <mergeCell ref="G31:H31"/>
    <mergeCell ref="F14:F15"/>
    <mergeCell ref="G14:G15"/>
    <mergeCell ref="A7:H7"/>
    <mergeCell ref="I2:K2"/>
    <mergeCell ref="A4:H4"/>
    <mergeCell ref="A5:A6"/>
    <mergeCell ref="A3:K3"/>
    <mergeCell ref="J32:K32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8:K30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2026-08-19T06:22:06Z</dcterms:modified>
</cp:coreProperties>
</file>