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045" windowHeight="10740"/>
  </bookViews>
  <sheets>
    <sheet name="Лист1" sheetId="1" r:id="rId1"/>
  </sheets>
  <definedNames>
    <definedName name="_xlnm._FilterDatabase" localSheetId="0" hidden="1">Лист1!$A$4:$K$13</definedName>
    <definedName name="_xlnm.Print_Area" localSheetId="0">Лист1!$A$1:$K$14</definedName>
  </definedName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J9" i="1"/>
  <c r="K9" i="1" s="1"/>
  <c r="I9" i="1"/>
  <c r="J8" i="1"/>
  <c r="K8" i="1" s="1"/>
  <c r="I8" i="1"/>
  <c r="J7" i="1"/>
  <c r="K7" i="1" s="1"/>
  <c r="I7" i="1"/>
  <c r="J6" i="1"/>
  <c r="K6" i="1" s="1"/>
  <c r="I6" i="1"/>
  <c r="J5" i="1"/>
  <c r="K5" i="1" s="1"/>
  <c r="I5" i="1"/>
  <c r="K10" i="1" l="1"/>
</calcChain>
</file>

<file path=xl/sharedStrings.xml><?xml version="1.0" encoding="utf-8"?>
<sst xmlns="http://schemas.openxmlformats.org/spreadsheetml/2006/main" count="34" uniqueCount="31">
  <si>
    <t>Ед. изм.</t>
  </si>
  <si>
    <t>Средняя цена за единицу</t>
  </si>
  <si>
    <t>Сумма</t>
  </si>
  <si>
    <t>Общее кол-во</t>
  </si>
  <si>
    <t>ОБОСНОВАНИЕ НАЧАЛЬНОЙ (МАКСИМАЛЬНОЙ) ЦЕНЫ КОНТРАКТА</t>
  </si>
  <si>
    <t xml:space="preserve">, где </t>
  </si>
  <si>
    <t>НМЦК рын - 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  - цена единицы товара, работы, услуги.</t>
  </si>
  <si>
    <t>Наименование товара</t>
  </si>
  <si>
    <t>ОКПД2/КТРУ</t>
  </si>
  <si>
    <t>№
п/п</t>
  </si>
  <si>
    <r>
      <t xml:space="preserve">Используемый метод определения начальной (максимальной) цены контракта - </t>
    </r>
    <r>
      <rPr>
        <b/>
        <sz val="11"/>
        <color rgb="FF7030A0"/>
        <rFont val="Cambria"/>
        <family val="1"/>
        <charset val="204"/>
      </rPr>
      <t>сопоставление рыночных цен (анализ  рынка).</t>
    </r>
    <r>
      <rPr>
        <sz val="11"/>
        <color rgb="FF7030A0"/>
        <rFont val="Cambria"/>
        <family val="1"/>
        <charset val="204"/>
      </rPr>
      <t xml:space="preserve">  </t>
    </r>
    <r>
      <rPr>
        <sz val="11"/>
        <rFont val="Cambria"/>
        <family val="1"/>
        <charset val="204"/>
      </rPr>
      <t>Расчет НМЦК сделан на основании следующих коммерческих предложений:</t>
    </r>
  </si>
  <si>
    <t>упак</t>
  </si>
  <si>
    <r>
      <rPr>
        <b/>
        <sz val="11"/>
        <color rgb="FF0000FF"/>
        <rFont val="Cambria"/>
        <family val="1"/>
        <charset val="204"/>
      </rPr>
      <t>МИНИМАЛЬНАЯ</t>
    </r>
    <r>
      <rPr>
        <sz val="11"/>
        <color theme="1"/>
        <rFont val="Cambria"/>
        <family val="1"/>
        <charset val="204"/>
      </rPr>
      <t xml:space="preserve"> цена за ЕИ</t>
    </r>
  </si>
  <si>
    <t xml:space="preserve">Формула для расчета НМЦК:
</t>
  </si>
  <si>
    <r>
      <t>*</t>
    </r>
    <r>
      <rPr>
        <b/>
        <sz val="10"/>
        <color rgb="FF0000FF"/>
        <rFont val="Cambria"/>
        <family val="1"/>
        <charset val="204"/>
      </rPr>
      <t xml:space="preserve">Запрет </t>
    </r>
    <r>
      <rPr>
        <sz val="10"/>
        <color rgb="FF0000FF"/>
        <rFont val="Cambria"/>
        <family val="1"/>
        <charset val="204"/>
      </rPr>
      <t xml:space="preserve">закупок иностранных товаров, работ (услуг), установленный в ПП РФ  от 23.12.2024г. № 1875 , </t>
    </r>
    <r>
      <rPr>
        <b/>
        <sz val="10"/>
        <color rgb="FF0000FF"/>
        <rFont val="Cambria"/>
        <family val="1"/>
        <charset val="204"/>
      </rPr>
      <t>не применяется</t>
    </r>
    <r>
      <rPr>
        <sz val="10"/>
        <color rgb="FF0000FF"/>
        <rFont val="Cambria"/>
        <family val="1"/>
        <charset val="204"/>
      </rPr>
      <t xml:space="preserve"> на основании подп. "и" п. 5 - Закупка товаров, при которой НМЦК (НМЦД), цена контракта (договора) с ед. поставщиком, ≤ 1 млн рублей и при этом ни одна из использованных при определении таких цен цена единицы товара не превышает 300 тыс. рублей</t>
    </r>
  </si>
  <si>
    <r>
      <t xml:space="preserve">** </t>
    </r>
    <r>
      <rPr>
        <b/>
        <sz val="10"/>
        <color rgb="FF0000FF"/>
        <rFont val="Cambria"/>
        <family val="1"/>
        <charset val="204"/>
      </rPr>
      <t>Ограничения</t>
    </r>
    <r>
      <rPr>
        <sz val="10"/>
        <color rgb="FF0000FF"/>
        <rFont val="Cambria"/>
        <family val="1"/>
        <charset val="204"/>
      </rPr>
      <t xml:space="preserve">  закупок иностранных товаров, работ (услуг), установленные в ПП РФ  от 23.12.2024г. № 1875 , н</t>
    </r>
    <r>
      <rPr>
        <b/>
        <sz val="10"/>
        <color rgb="FF0000FF"/>
        <rFont val="Cambria"/>
        <family val="1"/>
        <charset val="204"/>
      </rPr>
      <t>е применяютс</t>
    </r>
    <r>
      <rPr>
        <sz val="10"/>
        <color rgb="FF0000FF"/>
        <rFont val="Cambria"/>
        <family val="1"/>
        <charset val="204"/>
      </rPr>
      <t xml:space="preserve">я,  т.к. закупаются товары, не являющиеся медицинскими изделиями (подп. «п» п.4) </t>
    </r>
  </si>
  <si>
    <t>ИТОГО</t>
  </si>
  <si>
    <t>Полотенца бумажные д/дисп. Luscan Professional 1сл300м 6рул/уп</t>
  </si>
  <si>
    <t>Бумага туалетная д/дисп Luscan Professional с ЦВ 2сл белая 215м 6рул/уп</t>
  </si>
  <si>
    <t>Весы кухонные CASO L 15</t>
  </si>
  <si>
    <t>Микроволновая печь Hyundai HYM-M2097 20л. 700Вт белый</t>
  </si>
  <si>
    <t>Чайник SCARLETT SC-EK27G101, 2200Вт, электрический 1.8л, стекло, сталь</t>
  </si>
  <si>
    <t>17.22.11.130</t>
  </si>
  <si>
    <t>17.22.11.110</t>
  </si>
  <si>
    <t>28.29.31.113</t>
  </si>
  <si>
    <t>27.51.27.000</t>
  </si>
  <si>
    <t>27.51.24.110</t>
  </si>
  <si>
    <t>штука</t>
  </si>
  <si>
    <t>Предложение Поставщика 1 КП № 23355680 от 23.06.2026</t>
  </si>
  <si>
    <t>Предложение Поставщика 2 КП № 782 от 23.06.2026</t>
  </si>
  <si>
    <t>Предложение Поставщика 3 КП № б/н от 23.06.2026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</si>
</sst>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</font>
    <font>
      <sz val="12"/>
      <color rgb="FF000000"/>
      <name val="Cambria"/>
      <family val="1"/>
      <charset val="204"/>
    </font>
    <font>
      <sz val="12"/>
      <color theme="1"/>
      <name val="Cambria"/>
      <family val="1"/>
      <charset val="204"/>
    </font>
    <font>
      <sz val="10"/>
      <color theme="1"/>
      <name val="Cambria"/>
      <family val="1"/>
      <charset val="204"/>
    </font>
    <font>
      <b/>
      <sz val="12"/>
      <color rgb="FF000000"/>
      <name val="Cambria"/>
      <family val="1"/>
      <charset val="204"/>
    </font>
    <font>
      <b/>
      <sz val="12"/>
      <color theme="1"/>
      <name val="Cambria"/>
      <family val="1"/>
      <charset val="204"/>
    </font>
    <font>
      <sz val="11"/>
      <name val="Cambria"/>
      <family val="1"/>
      <charset val="204"/>
    </font>
    <font>
      <sz val="11"/>
      <color rgb="FF7030A0"/>
      <name val="Cambria"/>
      <family val="1"/>
      <charset val="204"/>
    </font>
    <font>
      <b/>
      <sz val="11"/>
      <color rgb="FF7030A0"/>
      <name val="Cambria"/>
      <family val="1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Cambria"/>
      <family val="1"/>
      <charset val="204"/>
    </font>
    <font>
      <b/>
      <sz val="11"/>
      <color rgb="FF0000FF"/>
      <name val="Cambria"/>
      <family val="1"/>
      <charset val="204"/>
    </font>
    <font>
      <sz val="10"/>
      <color rgb="FF0000FF"/>
      <name val="Cambria"/>
      <family val="1"/>
      <charset val="204"/>
    </font>
    <font>
      <b/>
      <sz val="10"/>
      <color rgb="FF0000FF"/>
      <name val="Cambria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" fontId="1" fillId="0" borderId="0" xfId="0" applyNumberFormat="1" applyFont="1" applyAlignment="1">
      <alignment wrapText="1"/>
    </xf>
    <xf numFmtId="0" fontId="1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2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1" fontId="1" fillId="2" borderId="4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1" fontId="5" fillId="2" borderId="5" xfId="0" applyNumberFormat="1" applyFont="1" applyFill="1" applyBorder="1" applyAlignment="1">
      <alignment horizontal="right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2" fontId="10" fillId="0" borderId="2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333375</xdr:rowOff>
    </xdr:from>
    <xdr:to>
      <xdr:col>1</xdr:col>
      <xdr:colOff>1543050</xdr:colOff>
      <xdr:row>10</xdr:row>
      <xdr:rowOff>914400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867275"/>
          <a:ext cx="1495425" cy="581025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view="pageBreakPreview" zoomScale="85" zoomScaleNormal="85" zoomScaleSheetLayoutView="85" workbookViewId="0">
      <selection activeCell="F6" sqref="F6"/>
    </sheetView>
  </sheetViews>
  <sheetFormatPr defaultRowHeight="14.25" x14ac:dyDescent="0.2"/>
  <cols>
    <col min="1" max="1" width="5" style="1" customWidth="1"/>
    <col min="2" max="2" width="29.7109375" style="1" customWidth="1"/>
    <col min="3" max="3" width="14.7109375" style="16" customWidth="1"/>
    <col min="4" max="4" width="9.140625" style="1" customWidth="1"/>
    <col min="5" max="5" width="9.140625" style="7" customWidth="1"/>
    <col min="6" max="8" width="15.140625" style="1" customWidth="1"/>
    <col min="9" max="9" width="11" style="1" customWidth="1"/>
    <col min="10" max="10" width="18.140625" style="1" customWidth="1"/>
    <col min="11" max="11" width="15.7109375" style="1" customWidth="1"/>
    <col min="12" max="16384" width="9.140625" style="1"/>
  </cols>
  <sheetData>
    <row r="1" spans="1:13" ht="15.75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3" ht="15.75" x14ac:dyDescent="0.2">
      <c r="A2" s="31" t="s">
        <v>4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3" ht="42" customHeight="1" x14ac:dyDescent="0.2">
      <c r="A3" s="32" t="s">
        <v>10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3" s="3" customFormat="1" ht="73.5" customHeight="1" x14ac:dyDescent="0.25">
      <c r="A4" s="2" t="s">
        <v>9</v>
      </c>
      <c r="B4" s="14" t="s">
        <v>7</v>
      </c>
      <c r="C4" s="14" t="s">
        <v>8</v>
      </c>
      <c r="D4" s="8" t="s">
        <v>0</v>
      </c>
      <c r="E4" s="19" t="s">
        <v>3</v>
      </c>
      <c r="F4" s="8" t="s">
        <v>28</v>
      </c>
      <c r="G4" s="20" t="s">
        <v>29</v>
      </c>
      <c r="H4" s="17" t="s">
        <v>30</v>
      </c>
      <c r="I4" s="2" t="s">
        <v>1</v>
      </c>
      <c r="J4" s="26" t="s">
        <v>12</v>
      </c>
      <c r="K4" s="2" t="s">
        <v>2</v>
      </c>
    </row>
    <row r="5" spans="1:13" ht="43.5" customHeight="1" x14ac:dyDescent="0.2">
      <c r="A5" s="13">
        <v>1</v>
      </c>
      <c r="B5" s="34" t="s">
        <v>17</v>
      </c>
      <c r="C5" s="36" t="s">
        <v>22</v>
      </c>
      <c r="D5" s="37" t="s">
        <v>11</v>
      </c>
      <c r="E5" s="28">
        <v>5</v>
      </c>
      <c r="F5" s="25">
        <v>3033</v>
      </c>
      <c r="G5" s="35">
        <v>3123.99</v>
      </c>
      <c r="H5" s="24">
        <v>3305.97</v>
      </c>
      <c r="I5" s="4">
        <f t="shared" ref="I5:I9" si="0">ROUND(AVERAGE(F5:H5),1)</f>
        <v>3154.3</v>
      </c>
      <c r="J5" s="27">
        <f>F5</f>
        <v>3033</v>
      </c>
      <c r="K5" s="4">
        <f>J5*E5</f>
        <v>15165</v>
      </c>
    </row>
    <row r="6" spans="1:13" ht="40.5" customHeight="1" x14ac:dyDescent="0.2">
      <c r="A6" s="13">
        <v>2</v>
      </c>
      <c r="B6" s="34" t="s">
        <v>18</v>
      </c>
      <c r="C6" s="36" t="s">
        <v>23</v>
      </c>
      <c r="D6" s="37" t="s">
        <v>11</v>
      </c>
      <c r="E6" s="28">
        <v>4</v>
      </c>
      <c r="F6" s="38">
        <v>2169</v>
      </c>
      <c r="G6" s="35">
        <v>2277.4499999999998</v>
      </c>
      <c r="H6" s="24">
        <v>2342.52</v>
      </c>
      <c r="I6" s="4">
        <f t="shared" si="0"/>
        <v>2263</v>
      </c>
      <c r="J6" s="27">
        <f t="shared" ref="J6:J9" si="1">F6</f>
        <v>2169</v>
      </c>
      <c r="K6" s="4">
        <f t="shared" ref="K6:K9" si="2">J6*E6</f>
        <v>8676</v>
      </c>
    </row>
    <row r="7" spans="1:13" ht="20.25" customHeight="1" x14ac:dyDescent="0.2">
      <c r="A7" s="13">
        <f t="shared" ref="A7:A9" si="3">A6+1</f>
        <v>3</v>
      </c>
      <c r="B7" s="34" t="s">
        <v>19</v>
      </c>
      <c r="C7" s="36" t="s">
        <v>24</v>
      </c>
      <c r="D7" s="37" t="s">
        <v>27</v>
      </c>
      <c r="E7" s="28">
        <v>1</v>
      </c>
      <c r="F7" s="38">
        <v>6040</v>
      </c>
      <c r="G7" s="35">
        <v>6342</v>
      </c>
      <c r="H7" s="24">
        <v>6402.4</v>
      </c>
      <c r="I7" s="4">
        <f t="shared" si="0"/>
        <v>6261.5</v>
      </c>
      <c r="J7" s="27">
        <f t="shared" si="1"/>
        <v>6040</v>
      </c>
      <c r="K7" s="4">
        <f t="shared" si="2"/>
        <v>6040</v>
      </c>
    </row>
    <row r="8" spans="1:13" ht="36.75" customHeight="1" x14ac:dyDescent="0.2">
      <c r="A8" s="13">
        <f t="shared" si="3"/>
        <v>4</v>
      </c>
      <c r="B8" s="34" t="s">
        <v>20</v>
      </c>
      <c r="C8" s="36" t="s">
        <v>25</v>
      </c>
      <c r="D8" s="37" t="s">
        <v>27</v>
      </c>
      <c r="E8" s="28">
        <v>1</v>
      </c>
      <c r="F8" s="38">
        <v>5240</v>
      </c>
      <c r="G8" s="35">
        <v>5397</v>
      </c>
      <c r="H8" s="24">
        <v>5659.2</v>
      </c>
      <c r="I8" s="4">
        <f t="shared" si="0"/>
        <v>5432.1</v>
      </c>
      <c r="J8" s="27">
        <f t="shared" si="1"/>
        <v>5240</v>
      </c>
      <c r="K8" s="4">
        <f t="shared" si="2"/>
        <v>5240</v>
      </c>
    </row>
    <row r="9" spans="1:13" ht="29.25" customHeight="1" x14ac:dyDescent="0.2">
      <c r="A9" s="13">
        <f t="shared" si="3"/>
        <v>5</v>
      </c>
      <c r="B9" s="34" t="s">
        <v>21</v>
      </c>
      <c r="C9" s="36" t="s">
        <v>26</v>
      </c>
      <c r="D9" s="37" t="s">
        <v>27</v>
      </c>
      <c r="E9" s="28">
        <v>2</v>
      </c>
      <c r="F9" s="38">
        <v>2160</v>
      </c>
      <c r="G9" s="35">
        <v>2224.8000000000002</v>
      </c>
      <c r="H9" s="24">
        <v>2289.6</v>
      </c>
      <c r="I9" s="4">
        <f t="shared" si="0"/>
        <v>2224.8000000000002</v>
      </c>
      <c r="J9" s="27">
        <f t="shared" si="1"/>
        <v>2160</v>
      </c>
      <c r="K9" s="4">
        <f t="shared" si="2"/>
        <v>4320</v>
      </c>
    </row>
    <row r="10" spans="1:13" ht="36.75" customHeight="1" x14ac:dyDescent="0.2">
      <c r="A10" s="5"/>
      <c r="B10" s="9" t="s">
        <v>16</v>
      </c>
      <c r="C10" s="21"/>
      <c r="D10" s="22"/>
      <c r="E10" s="23"/>
      <c r="F10" s="22"/>
      <c r="G10" s="22"/>
      <c r="H10" s="6"/>
      <c r="I10" s="6"/>
      <c r="J10" s="6"/>
      <c r="K10" s="10">
        <f>SUM(K5:K9)</f>
        <v>39441</v>
      </c>
    </row>
    <row r="11" spans="1:13" ht="90" customHeight="1" x14ac:dyDescent="0.25">
      <c r="A11" s="11"/>
      <c r="B11" s="12" t="s">
        <v>13</v>
      </c>
      <c r="C11" s="12"/>
      <c r="D11" s="15" t="s">
        <v>5</v>
      </c>
      <c r="E11" s="33" t="s">
        <v>6</v>
      </c>
      <c r="F11" s="33"/>
      <c r="G11" s="33"/>
      <c r="H11" s="33"/>
      <c r="M11" s="18"/>
    </row>
    <row r="12" spans="1:13" ht="45" customHeight="1" x14ac:dyDescent="0.2">
      <c r="B12" s="29" t="s">
        <v>14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3" ht="36.75" customHeight="1" x14ac:dyDescent="0.2">
      <c r="B13" s="29" t="s">
        <v>15</v>
      </c>
      <c r="C13" s="29"/>
      <c r="D13" s="29"/>
      <c r="E13" s="29"/>
      <c r="F13" s="29"/>
      <c r="G13" s="29"/>
      <c r="H13" s="29"/>
      <c r="I13" s="29"/>
      <c r="J13" s="29"/>
      <c r="K13" s="29"/>
    </row>
  </sheetData>
  <autoFilter ref="A4:K13"/>
  <mergeCells count="6">
    <mergeCell ref="B13:K13"/>
    <mergeCell ref="A1:K1"/>
    <mergeCell ref="A2:K2"/>
    <mergeCell ref="A3:K3"/>
    <mergeCell ref="E11:H11"/>
    <mergeCell ref="B12:K12"/>
  </mergeCells>
  <pageMargins left="0.7" right="0.7" top="0.75" bottom="0.75" header="0.3" footer="0.3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Ася Михайловна Михайлова</dc:creator>
  <cp:lastModifiedBy>Ольга</cp:lastModifiedBy>
  <cp:lastPrinted>2026-06-25T08:53:35Z</cp:lastPrinted>
  <dcterms:created xsi:type="dcterms:W3CDTF">2019-03-18T13:05:18Z</dcterms:created>
  <dcterms:modified xsi:type="dcterms:W3CDTF">2026-06-25T08:54:27Z</dcterms:modified>
</cp:coreProperties>
</file>