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Инструмент\"/>
    </mc:Choice>
  </mc:AlternateContent>
  <xr:revisionPtr revIDLastSave="0" documentId="13_ncr:1_{3BA046A9-A723-451B-9819-D17E92F44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8" i="1" l="1"/>
  <c r="H108" i="1" s="1"/>
  <c r="I108" i="1" s="1"/>
  <c r="F108" i="1"/>
  <c r="J108" i="1" s="1"/>
  <c r="J109" i="1" s="1"/>
  <c r="J114" i="1" s="1"/>
  <c r="J115" i="1" s="1"/>
  <c r="G102" i="1"/>
  <c r="H102" i="1" s="1"/>
  <c r="I102" i="1" s="1"/>
  <c r="F102" i="1"/>
  <c r="J102" i="1" s="1"/>
  <c r="J103" i="1" s="1"/>
  <c r="G96" i="1"/>
  <c r="H96" i="1" s="1"/>
  <c r="I96" i="1" s="1"/>
  <c r="F96" i="1"/>
  <c r="J96" i="1" s="1"/>
  <c r="J97" i="1" s="1"/>
  <c r="G90" i="1"/>
  <c r="H90" i="1" s="1"/>
  <c r="I90" i="1" s="1"/>
  <c r="F90" i="1"/>
  <c r="J90" i="1" s="1"/>
  <c r="J91" i="1" s="1"/>
  <c r="G84" i="1"/>
  <c r="H84" i="1" s="1"/>
  <c r="I84" i="1" s="1"/>
  <c r="F84" i="1"/>
  <c r="J84" i="1" s="1"/>
  <c r="J85" i="1" s="1"/>
  <c r="G78" i="1"/>
  <c r="H78" i="1" s="1"/>
  <c r="I78" i="1" s="1"/>
  <c r="F78" i="1"/>
  <c r="J78" i="1" s="1"/>
  <c r="J79" i="1" s="1"/>
  <c r="G72" i="1"/>
  <c r="H72" i="1" s="1"/>
  <c r="I72" i="1" s="1"/>
  <c r="F72" i="1"/>
  <c r="J72" i="1" s="1"/>
  <c r="J73" i="1" s="1"/>
  <c r="G66" i="1"/>
  <c r="H66" i="1" s="1"/>
  <c r="I66" i="1" s="1"/>
  <c r="F66" i="1"/>
  <c r="J66" i="1" s="1"/>
  <c r="J67" i="1" s="1"/>
  <c r="G60" i="1"/>
  <c r="H60" i="1" s="1"/>
  <c r="I60" i="1" s="1"/>
  <c r="F60" i="1"/>
  <c r="J60" i="1" s="1"/>
  <c r="J61" i="1" s="1"/>
  <c r="G54" i="1"/>
  <c r="H54" i="1" s="1"/>
  <c r="I54" i="1" s="1"/>
  <c r="F54" i="1"/>
  <c r="J54" i="1" s="1"/>
  <c r="J55" i="1" s="1"/>
  <c r="G48" i="1"/>
  <c r="H48" i="1" s="1"/>
  <c r="I48" i="1" s="1"/>
  <c r="F48" i="1"/>
  <c r="J48" i="1" s="1"/>
  <c r="J49" i="1" s="1"/>
  <c r="G42" i="1"/>
  <c r="H42" i="1" s="1"/>
  <c r="I42" i="1" s="1"/>
  <c r="F42" i="1"/>
  <c r="J42" i="1" s="1"/>
  <c r="J43" i="1" s="1"/>
  <c r="G36" i="1"/>
  <c r="H36" i="1" s="1"/>
  <c r="I36" i="1" s="1"/>
  <c r="F36" i="1"/>
  <c r="J36" i="1" s="1"/>
  <c r="J37" i="1" s="1"/>
  <c r="G30" i="1"/>
  <c r="H30" i="1" s="1"/>
  <c r="I30" i="1" s="1"/>
  <c r="F30" i="1"/>
  <c r="J30" i="1" s="1"/>
  <c r="J31" i="1" s="1"/>
  <c r="G24" i="1" l="1"/>
  <c r="H24" i="1" s="1"/>
  <c r="I24" i="1" s="1"/>
  <c r="G18" i="1"/>
  <c r="H18" i="1" s="1"/>
  <c r="I18" i="1" s="1"/>
  <c r="F24" i="1"/>
  <c r="F18" i="1"/>
  <c r="F12" i="1"/>
  <c r="G12" i="1"/>
  <c r="H12" i="1" l="1"/>
  <c r="I12" i="1" s="1"/>
  <c r="J24" i="1"/>
  <c r="J25" i="1" s="1"/>
  <c r="J18" i="1"/>
  <c r="J19" i="1" s="1"/>
  <c r="J12" i="1" l="1"/>
  <c r="J13" i="1" s="1"/>
</calcChain>
</file>

<file path=xl/sharedStrings.xml><?xml version="1.0" encoding="utf-8"?>
<sst xmlns="http://schemas.openxmlformats.org/spreadsheetml/2006/main" count="199" uniqueCount="114">
  <si>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</si>
  <si>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</si>
  <si>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</si>
  <si>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</si>
  <si>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</si>
  <si>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</si>
  <si>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</si>
  <si>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</si>
  <si>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</si>
  <si>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</si>
  <si>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</si>
  <si>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</si>
  <si>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</si>
  <si>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</si>
  <si>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</si>
  <si>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</si>
  <si>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</si>
  <si>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</si>
  <si>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</si>
  <si>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</si>
  <si>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</si>
  <si>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</si>
  <si>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</si>
  <si>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</si>
  <si>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</si>
  <si>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 xml:space="preserve">в том числе НДС 22% </t>
  </si>
  <si>
    <t>"____" _______________ 2026г.</t>
  </si>
  <si>
    <t xml:space="preserve">Поставщик КП№4 </t>
  </si>
  <si>
    <t>Поставщик КП№5</t>
  </si>
  <si>
    <t>Поставщик КП№6</t>
  </si>
  <si>
    <t>Поставщик КП№7</t>
  </si>
  <si>
    <t>Поставщик КП№8</t>
  </si>
  <si>
    <t>Поставщик КП№9</t>
  </si>
  <si>
    <t>Функциональные , технические и качественные характеристики сопоставляемых позиций эквивалентны параметрам объекта закупки, сформированным в соответствии с КТРУ (ОКПД2) для данной процедуры</t>
  </si>
  <si>
    <t>Заказчик:</t>
  </si>
  <si>
    <t>Федеральное государственное бюджетное образовательное учреждение высшего образования "Государственный университет по землеустройству"</t>
  </si>
  <si>
    <t>Начальная (максимальная) цена договора определена в соответствии с требованиями Федерального закона от 18.07.2011 №223-ФЗ "О закупках товаров, работ, услуг отдельными видами юридических лиц". Используемый метод: метод сопоставимых рыночных цен (анализ рынка). Расчет произведен по наименьшему ценовому предложению.</t>
  </si>
  <si>
    <t>Цена, руб.</t>
  </si>
  <si>
    <t>Выбранная цена, за ед., руб.</t>
  </si>
  <si>
    <t xml:space="preserve">Используемый метод определения НМЦД: </t>
  </si>
  <si>
    <t xml:space="preserve">ИТОГО НМЦД </t>
  </si>
  <si>
    <t>Пила по металлу</t>
  </si>
  <si>
    <t>Тип продукта: пила ручная; Обрабатываемый материал: сталь; Тип пилы: по металлу; Длина лезвия (мм): 300
Размер зубьев пильного полотна: (2-2,5мм); Материал полотна: биметалл</t>
  </si>
  <si>
    <t>Пила по дереву</t>
  </si>
  <si>
    <t>Тип продукта: пила ручная; Обрабатываемый материал: дерево; Тип пилы: классическая; Длина лезвия (мм): 450
Размер зубьев пильного полотна: средний зуб (3-3,5мм); Материал полотна: сталь</t>
  </si>
  <si>
    <t>Плоскогубцы</t>
  </si>
  <si>
    <t>Тип: комбинированные плоскогубцы; Форма губок: прямая; Длина: 200 мм; Режущие кромки: да</t>
  </si>
  <si>
    <t>Кусачки торцевые</t>
  </si>
  <si>
    <t>Тип кусачек: торцевой; Обрабатываемый материал: сталь; Форма головки: прямой; Длина: 200 мм;
Возвратная пружина: да</t>
  </si>
  <si>
    <t>Отвертка шлицевая</t>
  </si>
  <si>
    <t>Длина стержня (мм): 100; Форма ручки: прямой; Размер шлица: SL5.5; Магнитный наконечник: да; Материал рабочей части: хромованадиева сталь</t>
  </si>
  <si>
    <t>Отвертка диэлектрическая крестовая</t>
  </si>
  <si>
    <t>Тип наконечника: PH2; Форма ручки: прямой; Материал рабочей части: хромованадиева сталь; Длина стержня (мм): 100; Диэлектрическая защита: да</t>
  </si>
  <si>
    <t>Топор</t>
  </si>
  <si>
    <t>Материал ручки: композитный; Материал рабочей части: закаленная сталь; Длина ручки (см): 32; Основной материал: сталь; Вес рабочей части (кг): 0.8</t>
  </si>
  <si>
    <t>Перчатки х/б с двойной ПВХ-обливкой</t>
  </si>
  <si>
    <t>Основной материал: хлопок; Обливные перчатки: да; Размер: единый; Количество в наборе: 2; Класс вязки: 13</t>
  </si>
  <si>
    <t>Кол-во ед. товара, пара</t>
  </si>
  <si>
    <t>Перчатки</t>
  </si>
  <si>
    <t>Основной материал: хлопок; Размер: единый; Количество в наборе: 2; Класс вязки: 7</t>
  </si>
  <si>
    <t>Набор сверл по металлу</t>
  </si>
  <si>
    <t>Обрабатываемый материал: металл; Тип: спиральный; Min диаметр: 3 мм; Количество предметов: 8 шт.; Max диаметр хвостовика: 10 мм; Max диаметр сверла: 10 мм; Материал обработки: металл; Тип хвостовика: цилиндрический; Материал сверла: HSS; Вид упаковки: футляр</t>
  </si>
  <si>
    <t>Набор сверл по бетону</t>
  </si>
  <si>
    <t>Обрабатываемый материал: бетон; Виды сверл в наборе: сверло спиральное; Количество в наборе: 8 шт.
Тип хвостовика: цилиндрический; Диаметр сверл по бетону (мм): Сверло Ø 3-4-5-6-7-8-9-10 мм - 8 шт.</t>
  </si>
  <si>
    <t>Набор сверл по дереву</t>
  </si>
  <si>
    <t>Обрабатываемый материал: дерево; Виды сверл в наборе: сверло спиральное; Количество в наборе: 5 шт.; 
Тип хвостовика: цилиндрический; Диаметр сверл по дереву (мм): 4-5-6-8-10</t>
  </si>
  <si>
    <t>Дрель сетевая ударная</t>
  </si>
  <si>
    <t>Мощность (Вт): 850; Ударная функция: да; Максимальное число ударов в минуту: 43000; Максимальное число оборотов (об/мин): 3000; Диаметр патрона (мм): 13; Максимальный диаметр сверления в дереве (мм): 25; Максимальный диаметр сверления в металле (мм): 13; Максимальный диаметр сверления в кирпиче (мм): 15; Максимальный диаметр сверления в бетоне (мм): 15; Тип двигателя: с угольными щетками; Аксессуары в комплекте: Ударная дрель 1 шт. Ключ для патрона 1 шт. Ограничитель глубины сверления 1 шт. Боковая рукоятка 1 шт. Паспорт 1 шт. Комплект угольных щеток.</t>
  </si>
  <si>
    <t>Дрель-шуруповерт аккумуляторный</t>
  </si>
  <si>
    <t>Тип патрона: быстрозажимной; Диаметр патрона (мм): 10; Максимальный диаметр сверления в дереве (мм): 30; Максимальный диаметр сверления в металле (мм): 16; Максимальный диаметр сверления в кирпиче (мм): 10; Максимальный диаметр сверления в бетоне (мм): 15; Количество скоростей: 2; Количество оборотов холостого хода (об/мин): 400/1400; Встроенная подсветка: Да; Защитная муфта: Да; Время зарядки (мин): 60; Зарядка и аккумулятор в комплекте: входит в комплект
Аксессуары в комплекте: Дополнительный аккумулятор – 1 шт., зарядное устройство – 1 шт., кейс для хранения и транспортировки инструмента – 1 шт., инструкция по эксплуатации – 1 шт.
Кейс: Да</t>
  </si>
  <si>
    <t>Рулетка с магнитным наконечником</t>
  </si>
  <si>
    <t>Длина ленты (м): 7.5; Класс точности: 2; Ширина ленты (мм): 25; Материал ленты: Сталь; Клипса для ремня: Да; Материал корпуса: Обрезиненный пластик; Длина (мм): 90;  Ширина (мм): 80; Глубина (мм): 30; Ремешок на руку: Да</t>
  </si>
  <si>
    <t>Стремянка алюминиевая</t>
  </si>
  <si>
    <t>Основной материал: Алюминий; Количество ступеней: 5; Высота платформы (см): 105; Гарантированная нагрузка (кг): 150; Размер ступеней (ДхГ) (см): 39,5Х80; Ширина ступени (мм): 80; Размер в сложенном виде (ВхДхГ) (см): 168x1,3x45,5; Размер в разложенном виде (ВхДхГ) (см): 162x46x88</t>
  </si>
  <si>
    <t>Набор RF Makita 191A25-2</t>
  </si>
  <si>
    <t>Аккумулятор BL1830B, зарядное устройство DC18RC</t>
  </si>
  <si>
    <t>Поставка инструмента, перчаток и стремянки для нужд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</si>
  <si>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>Поставщик КП№10</t>
  </si>
  <si>
    <t>Поставщик КП№11</t>
  </si>
  <si>
    <t>Поставщик КП№12</t>
  </si>
  <si>
    <t>Поставщик КП№14</t>
  </si>
  <si>
    <t>Поставщик КП№15</t>
  </si>
  <si>
    <t>Поставщик КП№13</t>
  </si>
  <si>
    <t>Поставщик КП№16</t>
  </si>
  <si>
    <t>Поставщик КП№17</t>
  </si>
  <si>
    <t>Поставщик КП№18</t>
  </si>
  <si>
    <t>Поставщик КП№19</t>
  </si>
  <si>
    <t>Поставщик КП№20</t>
  </si>
  <si>
    <t>Поставщик КП№21</t>
  </si>
  <si>
    <t>Поставщик КП№22</t>
  </si>
  <si>
    <t>Поставщик КП№23</t>
  </si>
  <si>
    <t>Поставщик КП№24</t>
  </si>
  <si>
    <t>Поставщик КП№25</t>
  </si>
  <si>
    <t>Поставщик КП№26</t>
  </si>
  <si>
    <t>Поставщик КП№27</t>
  </si>
  <si>
    <t>Поставщик КП№28</t>
  </si>
  <si>
    <t>Поставщик КП№29</t>
  </si>
  <si>
    <t>Поставщик КП№30</t>
  </si>
  <si>
    <t>Поставщик КП№31</t>
  </si>
  <si>
    <t>Поставщик КП№32</t>
  </si>
  <si>
    <t>Поставщик КП№33</t>
  </si>
  <si>
    <t>Поставщик КП№34</t>
  </si>
  <si>
    <t>Поставщик КП№35</t>
  </si>
  <si>
    <t>Поставщик КП№36</t>
  </si>
  <si>
    <t>Поставщик КП37</t>
  </si>
  <si>
    <t>Поставщик КП№38</t>
  </si>
  <si>
    <t>Поставщик КП№39</t>
  </si>
  <si>
    <t>Поставщик КП№40</t>
  </si>
  <si>
    <t>Поставщик КП№41</t>
  </si>
  <si>
    <t>Поставщик КП№42</t>
  </si>
  <si>
    <t>Поставщик КП№43</t>
  </si>
  <si>
    <t>Поставщик КП№44</t>
  </si>
  <si>
    <t>Поставщик КП№45</t>
  </si>
  <si>
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24 747 (Двадцать четыре тысячи семьсот сорок семь) рублей 33 копейки, в том числе НДС 22% - 4 462 (Четыре тясячи четыреста шестьдесят два) рубля 63 копейки.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</si>
</sst>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2" borderId="21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4" fontId="10" fillId="2" borderId="23" xfId="0" applyNumberFormat="1" applyFont="1" applyFill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2"/>
  <sheetViews>
    <sheetView tabSelected="1" view="pageBreakPreview" topLeftCell="A106" zoomScale="96" zoomScaleNormal="100" zoomScaleSheetLayoutView="96" workbookViewId="0">
      <selection activeCell="B119" sqref="B119"/>
    </sheetView>
  </sheetViews>
  <sheetFormatPr defaultRowHeight="15.75" x14ac:dyDescent="0.25"/>
  <cols>
    <col min="1" max="1" width="5.5703125" style="1" customWidth="1"/>
    <col min="2" max="2" width="28.85546875" style="1" customWidth="1"/>
    <col min="3" max="5" width="42.5703125" style="1" customWidth="1"/>
    <col min="6" max="9" width="19" style="1" customWidth="1"/>
    <col min="10" max="10" width="14.28515625" style="1" customWidth="1"/>
    <col min="11" max="16384" width="9.140625" style="1"/>
  </cols>
  <sheetData>
    <row r="1" spans="1:14" ht="18.75" x14ac:dyDescent="0.25">
      <c r="D1" s="2"/>
      <c r="E1" s="2"/>
      <c r="F1" s="2"/>
      <c r="G1" s="89"/>
      <c r="H1" s="89"/>
      <c r="I1" s="89"/>
      <c r="J1" s="89"/>
    </row>
    <row r="2" spans="1:14" s="13" customFormat="1" ht="30" customHeight="1" x14ac:dyDescent="0.2">
      <c r="A2" s="102" t="s">
        <v>5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4" s="47" customFormat="1" ht="30" customHeight="1" x14ac:dyDescent="0.2">
      <c r="A3" s="71" t="s">
        <v>34</v>
      </c>
      <c r="B3" s="71"/>
      <c r="C3" s="71" t="s">
        <v>35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3" customFormat="1" ht="42.75" customHeight="1" x14ac:dyDescent="0.2">
      <c r="A4" s="71" t="s">
        <v>4</v>
      </c>
      <c r="B4" s="71"/>
      <c r="C4" s="96" t="s">
        <v>76</v>
      </c>
      <c r="D4" s="97"/>
      <c r="E4" s="97"/>
      <c r="F4" s="97"/>
      <c r="G4" s="97"/>
      <c r="H4" s="97"/>
      <c r="I4" s="97"/>
      <c r="J4" s="97"/>
      <c r="K4" s="48"/>
      <c r="L4" s="48"/>
      <c r="M4" s="48"/>
      <c r="N4" s="48"/>
    </row>
    <row r="5" spans="1:14" s="13" customFormat="1" ht="60.75" customHeight="1" x14ac:dyDescent="0.2">
      <c r="A5" s="90" t="s">
        <v>39</v>
      </c>
      <c r="B5" s="91"/>
      <c r="C5" s="90" t="s">
        <v>36</v>
      </c>
      <c r="D5" s="98"/>
      <c r="E5" s="98"/>
      <c r="F5" s="98"/>
      <c r="G5" s="98"/>
      <c r="H5" s="98"/>
      <c r="I5" s="98"/>
      <c r="J5" s="98"/>
      <c r="K5" s="48"/>
      <c r="L5" s="48"/>
      <c r="M5" s="48"/>
      <c r="N5" s="48"/>
    </row>
    <row r="6" spans="1:14" ht="27.75" customHeight="1" thickBot="1" x14ac:dyDescent="0.3">
      <c r="A6" s="92" t="s">
        <v>6</v>
      </c>
      <c r="B6" s="93"/>
      <c r="C6" s="99" t="s">
        <v>7</v>
      </c>
      <c r="D6" s="100"/>
      <c r="E6" s="100"/>
      <c r="F6" s="100"/>
      <c r="G6" s="100"/>
      <c r="H6" s="100"/>
      <c r="I6" s="100"/>
      <c r="J6" s="101"/>
      <c r="K6" s="49"/>
      <c r="L6" s="49"/>
      <c r="M6" s="49"/>
      <c r="N6" s="49"/>
    </row>
    <row r="7" spans="1:14" ht="30.75" customHeight="1" x14ac:dyDescent="0.25">
      <c r="A7" s="94" t="s">
        <v>10</v>
      </c>
      <c r="B7" s="82" t="s">
        <v>11</v>
      </c>
      <c r="C7" s="82" t="s">
        <v>12</v>
      </c>
      <c r="D7" s="82"/>
      <c r="E7" s="82"/>
      <c r="F7" s="87" t="s">
        <v>38</v>
      </c>
      <c r="G7" s="87" t="s">
        <v>0</v>
      </c>
      <c r="H7" s="87"/>
      <c r="I7" s="87"/>
      <c r="J7" s="80" t="s">
        <v>37</v>
      </c>
    </row>
    <row r="8" spans="1:14" ht="62.25" customHeight="1" thickBot="1" x14ac:dyDescent="0.3">
      <c r="A8" s="95"/>
      <c r="B8" s="83"/>
      <c r="C8" s="37" t="s">
        <v>22</v>
      </c>
      <c r="D8" s="37" t="s">
        <v>23</v>
      </c>
      <c r="E8" s="37" t="s">
        <v>24</v>
      </c>
      <c r="F8" s="88"/>
      <c r="G8" s="42" t="s">
        <v>1</v>
      </c>
      <c r="H8" s="42" t="s">
        <v>2</v>
      </c>
      <c r="I8" s="42" t="s">
        <v>3</v>
      </c>
      <c r="J8" s="81"/>
    </row>
    <row r="9" spans="1:14" ht="39" customHeight="1" x14ac:dyDescent="0.25">
      <c r="A9" s="79">
        <v>1</v>
      </c>
      <c r="B9" s="26" t="s">
        <v>13</v>
      </c>
      <c r="C9" s="75" t="s">
        <v>42</v>
      </c>
      <c r="D9" s="76"/>
      <c r="E9" s="77"/>
      <c r="F9" s="55"/>
      <c r="G9" s="55"/>
      <c r="H9" s="53"/>
      <c r="I9" s="53"/>
      <c r="J9" s="55"/>
    </row>
    <row r="10" spans="1:14" ht="18" customHeight="1" x14ac:dyDescent="0.25">
      <c r="A10" s="73"/>
      <c r="B10" s="18" t="s">
        <v>14</v>
      </c>
      <c r="C10" s="67">
        <v>1</v>
      </c>
      <c r="D10" s="67"/>
      <c r="E10" s="67"/>
      <c r="F10" s="78"/>
      <c r="G10" s="78"/>
      <c r="H10" s="54"/>
      <c r="I10" s="54"/>
      <c r="J10" s="78"/>
    </row>
    <row r="11" spans="1:14" x14ac:dyDescent="0.25">
      <c r="A11" s="73"/>
      <c r="B11" s="18" t="s">
        <v>15</v>
      </c>
      <c r="C11" s="68" t="s">
        <v>41</v>
      </c>
      <c r="D11" s="69"/>
      <c r="E11" s="70"/>
      <c r="F11" s="78"/>
      <c r="G11" s="78"/>
      <c r="H11" s="55"/>
      <c r="I11" s="55"/>
      <c r="J11" s="78"/>
    </row>
    <row r="12" spans="1:14" ht="31.5" x14ac:dyDescent="0.25">
      <c r="A12" s="73"/>
      <c r="B12" s="18" t="s">
        <v>21</v>
      </c>
      <c r="C12" s="19">
        <v>272</v>
      </c>
      <c r="D12" s="19">
        <v>288</v>
      </c>
      <c r="E12" s="19">
        <v>340</v>
      </c>
      <c r="F12" s="19">
        <f>MIN(C12:E12)</f>
        <v>272</v>
      </c>
      <c r="G12" s="19">
        <f>ROUND((C12+D12+E12)/3,2)</f>
        <v>300</v>
      </c>
      <c r="H12" s="19">
        <f>SQRT(((SUM((POWER(C12-G12,2)),(POWER(D12-G12,2)),(POWER(E12-G12,2)))))/(3-1))</f>
        <v>35.552777669262355</v>
      </c>
      <c r="I12" s="19">
        <f>H12/G12*100</f>
        <v>11.850925889754119</v>
      </c>
      <c r="J12" s="19">
        <f>F12</f>
        <v>272</v>
      </c>
    </row>
    <row r="13" spans="1:14" ht="17.25" customHeight="1" thickBot="1" x14ac:dyDescent="0.3">
      <c r="A13" s="74"/>
      <c r="B13" s="20" t="s">
        <v>16</v>
      </c>
      <c r="C13" s="21"/>
      <c r="D13" s="21"/>
      <c r="E13" s="21"/>
      <c r="F13" s="22"/>
      <c r="G13" s="22"/>
      <c r="H13" s="22"/>
      <c r="I13" s="22"/>
      <c r="J13" s="23">
        <f>J12*C10</f>
        <v>272</v>
      </c>
    </row>
    <row r="14" spans="1:14" ht="17.25" customHeight="1" thickBot="1" x14ac:dyDescent="0.3">
      <c r="A14" s="59">
        <v>2</v>
      </c>
      <c r="B14" s="62" t="s">
        <v>13</v>
      </c>
      <c r="C14" s="37" t="s">
        <v>27</v>
      </c>
      <c r="D14" s="37" t="s">
        <v>28</v>
      </c>
      <c r="E14" s="37" t="s">
        <v>29</v>
      </c>
      <c r="F14" s="53"/>
      <c r="G14" s="53"/>
      <c r="H14" s="53"/>
      <c r="I14" s="53"/>
      <c r="J14" s="56"/>
    </row>
    <row r="15" spans="1:14" ht="39" customHeight="1" x14ac:dyDescent="0.25">
      <c r="A15" s="60"/>
      <c r="B15" s="63"/>
      <c r="C15" s="64" t="s">
        <v>44</v>
      </c>
      <c r="D15" s="65"/>
      <c r="E15" s="66"/>
      <c r="F15" s="54"/>
      <c r="G15" s="54"/>
      <c r="H15" s="54"/>
      <c r="I15" s="54"/>
      <c r="J15" s="57"/>
    </row>
    <row r="16" spans="1:14" ht="18" customHeight="1" x14ac:dyDescent="0.25">
      <c r="A16" s="60"/>
      <c r="B16" s="18" t="s">
        <v>14</v>
      </c>
      <c r="C16" s="67">
        <v>1</v>
      </c>
      <c r="D16" s="67"/>
      <c r="E16" s="67"/>
      <c r="F16" s="54"/>
      <c r="G16" s="54"/>
      <c r="H16" s="54"/>
      <c r="I16" s="54"/>
      <c r="J16" s="57"/>
    </row>
    <row r="17" spans="1:10" x14ac:dyDescent="0.25">
      <c r="A17" s="60"/>
      <c r="B17" s="18" t="s">
        <v>15</v>
      </c>
      <c r="C17" s="68" t="s">
        <v>43</v>
      </c>
      <c r="D17" s="69"/>
      <c r="E17" s="70"/>
      <c r="F17" s="55"/>
      <c r="G17" s="55"/>
      <c r="H17" s="55"/>
      <c r="I17" s="55"/>
      <c r="J17" s="58"/>
    </row>
    <row r="18" spans="1:10" ht="31.5" x14ac:dyDescent="0.25">
      <c r="A18" s="60"/>
      <c r="B18" s="18" t="s">
        <v>21</v>
      </c>
      <c r="C18" s="19">
        <v>700.7</v>
      </c>
      <c r="D18" s="19">
        <v>689.92</v>
      </c>
      <c r="E18" s="19">
        <v>679.14</v>
      </c>
      <c r="F18" s="19">
        <f>MIN(C18:E18)</f>
        <v>679.14</v>
      </c>
      <c r="G18" s="19">
        <f>ROUND((C18+D18+E18)/3,2)</f>
        <v>689.92</v>
      </c>
      <c r="H18" s="19">
        <f>SQRT(((SUM((POWER(C18-G18,2)),(POWER(D18-G18,2)),(POWER(E18-G18,2)))))/(3-1))</f>
        <v>10.78000000000003</v>
      </c>
      <c r="I18" s="19">
        <f>H18/G18*100</f>
        <v>1.5625000000000044</v>
      </c>
      <c r="J18" s="19">
        <f>F18</f>
        <v>679.14</v>
      </c>
    </row>
    <row r="19" spans="1:10" ht="17.25" customHeight="1" thickBot="1" x14ac:dyDescent="0.3">
      <c r="A19" s="61"/>
      <c r="B19" s="20" t="s">
        <v>16</v>
      </c>
      <c r="C19" s="21"/>
      <c r="D19" s="21"/>
      <c r="E19" s="21"/>
      <c r="F19" s="22"/>
      <c r="G19" s="22"/>
      <c r="H19" s="22"/>
      <c r="I19" s="22"/>
      <c r="J19" s="23">
        <f>J18*C16</f>
        <v>679.14</v>
      </c>
    </row>
    <row r="20" spans="1:10" ht="17.25" customHeight="1" thickBot="1" x14ac:dyDescent="0.3">
      <c r="A20" s="59">
        <v>3</v>
      </c>
      <c r="B20" s="62" t="s">
        <v>13</v>
      </c>
      <c r="C20" s="37" t="s">
        <v>30</v>
      </c>
      <c r="D20" s="37" t="s">
        <v>31</v>
      </c>
      <c r="E20" s="37" t="s">
        <v>32</v>
      </c>
      <c r="F20" s="53"/>
      <c r="G20" s="53"/>
      <c r="H20" s="53"/>
      <c r="I20" s="53"/>
      <c r="J20" s="56"/>
    </row>
    <row r="21" spans="1:10" ht="32.25" customHeight="1" x14ac:dyDescent="0.25">
      <c r="A21" s="60"/>
      <c r="B21" s="63"/>
      <c r="C21" s="64" t="s">
        <v>46</v>
      </c>
      <c r="D21" s="65"/>
      <c r="E21" s="66"/>
      <c r="F21" s="54"/>
      <c r="G21" s="54"/>
      <c r="H21" s="54"/>
      <c r="I21" s="54"/>
      <c r="J21" s="57"/>
    </row>
    <row r="22" spans="1:10" ht="18" customHeight="1" x14ac:dyDescent="0.25">
      <c r="A22" s="60"/>
      <c r="B22" s="18" t="s">
        <v>14</v>
      </c>
      <c r="C22" s="67">
        <v>1</v>
      </c>
      <c r="D22" s="67"/>
      <c r="E22" s="67"/>
      <c r="F22" s="54"/>
      <c r="G22" s="54"/>
      <c r="H22" s="54"/>
      <c r="I22" s="54"/>
      <c r="J22" s="57"/>
    </row>
    <row r="23" spans="1:10" x14ac:dyDescent="0.25">
      <c r="A23" s="60"/>
      <c r="B23" s="18" t="s">
        <v>15</v>
      </c>
      <c r="C23" s="68" t="s">
        <v>45</v>
      </c>
      <c r="D23" s="69"/>
      <c r="E23" s="70"/>
      <c r="F23" s="55"/>
      <c r="G23" s="55"/>
      <c r="H23" s="55"/>
      <c r="I23" s="55"/>
      <c r="J23" s="58"/>
    </row>
    <row r="24" spans="1:10" ht="31.5" x14ac:dyDescent="0.25">
      <c r="A24" s="60"/>
      <c r="B24" s="18" t="s">
        <v>21</v>
      </c>
      <c r="C24" s="19">
        <v>490</v>
      </c>
      <c r="D24" s="19">
        <v>550</v>
      </c>
      <c r="E24" s="19">
        <v>550</v>
      </c>
      <c r="F24" s="19">
        <f>MIN(C24:E24)</f>
        <v>490</v>
      </c>
      <c r="G24" s="19">
        <f>ROUND((C24+D24+E24)/3,2)</f>
        <v>530</v>
      </c>
      <c r="H24" s="19">
        <f>SQRT(((SUM((POWER(C24-G24,2)),(POWER(D24-G24,2)),(POWER(E24-G24,2)))))/(3-1))</f>
        <v>34.641016151377549</v>
      </c>
      <c r="I24" s="19">
        <f>H24/G24*100</f>
        <v>6.536040783278783</v>
      </c>
      <c r="J24" s="19">
        <f>F24</f>
        <v>490</v>
      </c>
    </row>
    <row r="25" spans="1:10" ht="17.25" customHeight="1" thickBot="1" x14ac:dyDescent="0.3">
      <c r="A25" s="61"/>
      <c r="B25" s="20" t="s">
        <v>16</v>
      </c>
      <c r="C25" s="21"/>
      <c r="D25" s="21"/>
      <c r="E25" s="21"/>
      <c r="F25" s="22"/>
      <c r="G25" s="22"/>
      <c r="H25" s="22"/>
      <c r="I25" s="22"/>
      <c r="J25" s="23">
        <f>J24*C22</f>
        <v>490</v>
      </c>
    </row>
    <row r="26" spans="1:10" ht="17.25" customHeight="1" thickBot="1" x14ac:dyDescent="0.3">
      <c r="A26" s="52"/>
      <c r="B26" s="43"/>
      <c r="C26" s="37" t="s">
        <v>77</v>
      </c>
      <c r="D26" s="37" t="s">
        <v>78</v>
      </c>
      <c r="E26" s="37" t="s">
        <v>79</v>
      </c>
      <c r="F26" s="50"/>
      <c r="G26" s="50"/>
      <c r="H26" s="53"/>
      <c r="I26" s="53"/>
      <c r="J26" s="51"/>
    </row>
    <row r="27" spans="1:10" ht="39" customHeight="1" x14ac:dyDescent="0.25">
      <c r="A27" s="79">
        <v>4</v>
      </c>
      <c r="B27" s="26" t="s">
        <v>13</v>
      </c>
      <c r="C27" s="75" t="s">
        <v>48</v>
      </c>
      <c r="D27" s="76"/>
      <c r="E27" s="77"/>
      <c r="F27" s="55"/>
      <c r="G27" s="55"/>
      <c r="H27" s="54"/>
      <c r="I27" s="54"/>
      <c r="J27" s="55"/>
    </row>
    <row r="28" spans="1:10" ht="18" customHeight="1" x14ac:dyDescent="0.25">
      <c r="A28" s="73"/>
      <c r="B28" s="18" t="s">
        <v>14</v>
      </c>
      <c r="C28" s="67">
        <v>1</v>
      </c>
      <c r="D28" s="67"/>
      <c r="E28" s="67"/>
      <c r="F28" s="78"/>
      <c r="G28" s="78"/>
      <c r="H28" s="54"/>
      <c r="I28" s="54"/>
      <c r="J28" s="78"/>
    </row>
    <row r="29" spans="1:10" x14ac:dyDescent="0.25">
      <c r="A29" s="73"/>
      <c r="B29" s="18" t="s">
        <v>15</v>
      </c>
      <c r="C29" s="68" t="s">
        <v>47</v>
      </c>
      <c r="D29" s="69"/>
      <c r="E29" s="70"/>
      <c r="F29" s="78"/>
      <c r="G29" s="78"/>
      <c r="H29" s="55"/>
      <c r="I29" s="55"/>
      <c r="J29" s="78"/>
    </row>
    <row r="30" spans="1:10" ht="31.5" x14ac:dyDescent="0.25">
      <c r="A30" s="73"/>
      <c r="B30" s="18" t="s">
        <v>21</v>
      </c>
      <c r="C30" s="19">
        <v>540</v>
      </c>
      <c r="D30" s="19">
        <v>538.65</v>
      </c>
      <c r="E30" s="19">
        <v>538.65</v>
      </c>
      <c r="F30" s="19">
        <f>MIN(C30:E30)</f>
        <v>538.65</v>
      </c>
      <c r="G30" s="19">
        <f>ROUND((C30+D30+E30)/3,2)</f>
        <v>539.1</v>
      </c>
      <c r="H30" s="19">
        <f>SQRT(((SUM((POWER(C30-G30,2)),(POWER(D30-G30,2)),(POWER(E30-G30,2)))))/(3-1))</f>
        <v>0.77942286340600786</v>
      </c>
      <c r="I30" s="19">
        <f>H30/G30*100</f>
        <v>0.14457853151660319</v>
      </c>
      <c r="J30" s="19">
        <f>F30</f>
        <v>538.65</v>
      </c>
    </row>
    <row r="31" spans="1:10" ht="17.25" customHeight="1" thickBot="1" x14ac:dyDescent="0.3">
      <c r="A31" s="74"/>
      <c r="B31" s="20" t="s">
        <v>16</v>
      </c>
      <c r="C31" s="21"/>
      <c r="D31" s="21"/>
      <c r="E31" s="21"/>
      <c r="F31" s="22"/>
      <c r="G31" s="22"/>
      <c r="H31" s="22"/>
      <c r="I31" s="22"/>
      <c r="J31" s="23">
        <f>J30*C28</f>
        <v>538.65</v>
      </c>
    </row>
    <row r="32" spans="1:10" ht="17.25" customHeight="1" thickBot="1" x14ac:dyDescent="0.3">
      <c r="A32" s="59">
        <v>5</v>
      </c>
      <c r="B32" s="62" t="s">
        <v>13</v>
      </c>
      <c r="C32" s="37" t="s">
        <v>82</v>
      </c>
      <c r="D32" s="37" t="s">
        <v>80</v>
      </c>
      <c r="E32" s="37" t="s">
        <v>81</v>
      </c>
      <c r="F32" s="53"/>
      <c r="G32" s="53"/>
      <c r="H32" s="53"/>
      <c r="I32" s="53"/>
      <c r="J32" s="56"/>
    </row>
    <row r="33" spans="1:10" ht="39" customHeight="1" x14ac:dyDescent="0.25">
      <c r="A33" s="60"/>
      <c r="B33" s="63"/>
      <c r="C33" s="64" t="s">
        <v>50</v>
      </c>
      <c r="D33" s="65"/>
      <c r="E33" s="66"/>
      <c r="F33" s="54"/>
      <c r="G33" s="54"/>
      <c r="H33" s="54"/>
      <c r="I33" s="54"/>
      <c r="J33" s="57"/>
    </row>
    <row r="34" spans="1:10" ht="18" customHeight="1" x14ac:dyDescent="0.25">
      <c r="A34" s="60"/>
      <c r="B34" s="18" t="s">
        <v>14</v>
      </c>
      <c r="C34" s="67">
        <v>1</v>
      </c>
      <c r="D34" s="67"/>
      <c r="E34" s="67"/>
      <c r="F34" s="54"/>
      <c r="G34" s="54"/>
      <c r="H34" s="54"/>
      <c r="I34" s="54"/>
      <c r="J34" s="57"/>
    </row>
    <row r="35" spans="1:10" x14ac:dyDescent="0.25">
      <c r="A35" s="60"/>
      <c r="B35" s="18" t="s">
        <v>15</v>
      </c>
      <c r="C35" s="68" t="s">
        <v>49</v>
      </c>
      <c r="D35" s="69"/>
      <c r="E35" s="70"/>
      <c r="F35" s="55"/>
      <c r="G35" s="55"/>
      <c r="H35" s="55"/>
      <c r="I35" s="55"/>
      <c r="J35" s="58"/>
    </row>
    <row r="36" spans="1:10" ht="31.5" x14ac:dyDescent="0.25">
      <c r="A36" s="60"/>
      <c r="B36" s="18" t="s">
        <v>21</v>
      </c>
      <c r="C36" s="19">
        <v>480</v>
      </c>
      <c r="D36" s="19">
        <v>363</v>
      </c>
      <c r="E36" s="19">
        <v>451</v>
      </c>
      <c r="F36" s="19">
        <f>MIN(C36:E36)</f>
        <v>363</v>
      </c>
      <c r="G36" s="19">
        <f>ROUND((C36+D36+E36)/3,2)</f>
        <v>431.33</v>
      </c>
      <c r="H36" s="19">
        <f>SQRT(((SUM((POWER(C36-G36,2)),(POWER(D36-G36,2)),(POWER(E36-G36,2)))))/(3-1))</f>
        <v>60.928920472957664</v>
      </c>
      <c r="I36" s="19">
        <f>H36/G36*100</f>
        <v>14.125824884185581</v>
      </c>
      <c r="J36" s="19">
        <f>F36</f>
        <v>363</v>
      </c>
    </row>
    <row r="37" spans="1:10" ht="17.25" customHeight="1" thickBot="1" x14ac:dyDescent="0.3">
      <c r="A37" s="61"/>
      <c r="B37" s="20" t="s">
        <v>16</v>
      </c>
      <c r="C37" s="21"/>
      <c r="D37" s="21"/>
      <c r="E37" s="21"/>
      <c r="F37" s="22"/>
      <c r="G37" s="22"/>
      <c r="H37" s="22"/>
      <c r="I37" s="22"/>
      <c r="J37" s="23">
        <f>J36*C34</f>
        <v>363</v>
      </c>
    </row>
    <row r="38" spans="1:10" ht="17.25" customHeight="1" thickBot="1" x14ac:dyDescent="0.3">
      <c r="A38" s="59">
        <v>6</v>
      </c>
      <c r="B38" s="62" t="s">
        <v>13</v>
      </c>
      <c r="C38" s="45" t="s">
        <v>27</v>
      </c>
      <c r="D38" s="45" t="s">
        <v>28</v>
      </c>
      <c r="E38" s="46" t="s">
        <v>29</v>
      </c>
      <c r="F38" s="53"/>
      <c r="G38" s="53"/>
      <c r="H38" s="53"/>
      <c r="I38" s="53"/>
      <c r="J38" s="56"/>
    </row>
    <row r="39" spans="1:10" ht="39" customHeight="1" x14ac:dyDescent="0.25">
      <c r="A39" s="60"/>
      <c r="B39" s="63"/>
      <c r="C39" s="64" t="s">
        <v>52</v>
      </c>
      <c r="D39" s="65"/>
      <c r="E39" s="66"/>
      <c r="F39" s="54"/>
      <c r="G39" s="54"/>
      <c r="H39" s="54"/>
      <c r="I39" s="54"/>
      <c r="J39" s="57"/>
    </row>
    <row r="40" spans="1:10" ht="18" customHeight="1" x14ac:dyDescent="0.25">
      <c r="A40" s="60"/>
      <c r="B40" s="18" t="s">
        <v>14</v>
      </c>
      <c r="C40" s="67">
        <v>1</v>
      </c>
      <c r="D40" s="67"/>
      <c r="E40" s="67"/>
      <c r="F40" s="54"/>
      <c r="G40" s="54"/>
      <c r="H40" s="54"/>
      <c r="I40" s="54"/>
      <c r="J40" s="57"/>
    </row>
    <row r="41" spans="1:10" x14ac:dyDescent="0.25">
      <c r="A41" s="60"/>
      <c r="B41" s="18" t="s">
        <v>15</v>
      </c>
      <c r="C41" s="68" t="s">
        <v>51</v>
      </c>
      <c r="D41" s="69"/>
      <c r="E41" s="70"/>
      <c r="F41" s="55"/>
      <c r="G41" s="55"/>
      <c r="H41" s="55"/>
      <c r="I41" s="55"/>
      <c r="J41" s="58"/>
    </row>
    <row r="42" spans="1:10" ht="31.5" x14ac:dyDescent="0.25">
      <c r="A42" s="60"/>
      <c r="B42" s="18" t="s">
        <v>21</v>
      </c>
      <c r="C42" s="19">
        <v>612.20000000000005</v>
      </c>
      <c r="D42" s="19">
        <v>606.72</v>
      </c>
      <c r="E42" s="19">
        <v>597.24</v>
      </c>
      <c r="F42" s="19">
        <f>MIN(C42:E42)</f>
        <v>597.24</v>
      </c>
      <c r="G42" s="19">
        <f>ROUND((C42+D42+E42)/3,2)</f>
        <v>605.39</v>
      </c>
      <c r="H42" s="19">
        <f>SQRT(((SUM((POWER(C42-G42,2)),(POWER(D42-G42,2)),(POWER(E42-G42,2)))))/(3-1))</f>
        <v>7.5686029093882494</v>
      </c>
      <c r="I42" s="19">
        <f>H42/G42*100</f>
        <v>1.2502028294798806</v>
      </c>
      <c r="J42" s="19">
        <f>F42</f>
        <v>597.24</v>
      </c>
    </row>
    <row r="43" spans="1:10" ht="17.25" customHeight="1" thickBot="1" x14ac:dyDescent="0.3">
      <c r="A43" s="61"/>
      <c r="B43" s="20" t="s">
        <v>16</v>
      </c>
      <c r="C43" s="21"/>
      <c r="D43" s="21"/>
      <c r="E43" s="21"/>
      <c r="F43" s="22"/>
      <c r="G43" s="22"/>
      <c r="H43" s="22"/>
      <c r="I43" s="22"/>
      <c r="J43" s="23">
        <f>J42*C40</f>
        <v>597.24</v>
      </c>
    </row>
    <row r="44" spans="1:10" ht="17.25" customHeight="1" thickBot="1" x14ac:dyDescent="0.3">
      <c r="A44" s="59">
        <v>7</v>
      </c>
      <c r="B44" s="43"/>
      <c r="C44" s="45" t="s">
        <v>107</v>
      </c>
      <c r="D44" s="45" t="s">
        <v>108</v>
      </c>
      <c r="E44" s="46" t="s">
        <v>109</v>
      </c>
      <c r="F44" s="50"/>
      <c r="G44" s="50"/>
      <c r="H44" s="50"/>
      <c r="I44" s="50"/>
      <c r="J44" s="51"/>
    </row>
    <row r="45" spans="1:10" ht="39" customHeight="1" x14ac:dyDescent="0.25">
      <c r="A45" s="60"/>
      <c r="B45" s="43" t="s">
        <v>13</v>
      </c>
      <c r="C45" s="64" t="s">
        <v>54</v>
      </c>
      <c r="D45" s="65"/>
      <c r="E45" s="66"/>
      <c r="F45" s="41"/>
      <c r="G45" s="41"/>
      <c r="H45" s="41"/>
      <c r="I45" s="41"/>
      <c r="J45" s="44"/>
    </row>
    <row r="46" spans="1:10" ht="18" customHeight="1" x14ac:dyDescent="0.25">
      <c r="A46" s="60"/>
      <c r="B46" s="18" t="s">
        <v>14</v>
      </c>
      <c r="C46" s="67">
        <v>1</v>
      </c>
      <c r="D46" s="67"/>
      <c r="E46" s="67"/>
      <c r="F46" s="41"/>
      <c r="G46" s="41"/>
      <c r="H46" s="41"/>
      <c r="I46" s="41"/>
      <c r="J46" s="44"/>
    </row>
    <row r="47" spans="1:10" x14ac:dyDescent="0.25">
      <c r="A47" s="60"/>
      <c r="B47" s="18" t="s">
        <v>15</v>
      </c>
      <c r="C47" s="68" t="s">
        <v>53</v>
      </c>
      <c r="D47" s="69"/>
      <c r="E47" s="70"/>
      <c r="F47" s="41"/>
      <c r="G47" s="41"/>
      <c r="H47" s="41"/>
      <c r="I47" s="41"/>
      <c r="J47" s="44"/>
    </row>
    <row r="48" spans="1:10" ht="31.5" x14ac:dyDescent="0.25">
      <c r="A48" s="60"/>
      <c r="B48" s="18" t="s">
        <v>21</v>
      </c>
      <c r="C48" s="19">
        <v>749</v>
      </c>
      <c r="D48" s="19">
        <v>989</v>
      </c>
      <c r="E48" s="19">
        <v>758</v>
      </c>
      <c r="F48" s="19">
        <f>MIN(C48:E48)</f>
        <v>749</v>
      </c>
      <c r="G48" s="19">
        <f>ROUND((C48+D48+E48)/3,2)</f>
        <v>832</v>
      </c>
      <c r="H48" s="19">
        <f>SQRT(((SUM((POWER(C48-G48,2)),(POWER(D48-G48,2)),(POWER(E48-G48,2)))))/(3-1))</f>
        <v>136.0404351654316</v>
      </c>
      <c r="I48" s="19">
        <f>H48/G48*100</f>
        <v>16.351013841998991</v>
      </c>
      <c r="J48" s="19">
        <f>F48</f>
        <v>749</v>
      </c>
    </row>
    <row r="49" spans="1:10" ht="17.25" customHeight="1" thickBot="1" x14ac:dyDescent="0.3">
      <c r="A49" s="61"/>
      <c r="B49" s="20" t="s">
        <v>16</v>
      </c>
      <c r="C49" s="21"/>
      <c r="D49" s="21"/>
      <c r="E49" s="21"/>
      <c r="F49" s="22"/>
      <c r="G49" s="22"/>
      <c r="H49" s="22"/>
      <c r="I49" s="22"/>
      <c r="J49" s="23">
        <f>J48*C46</f>
        <v>749</v>
      </c>
    </row>
    <row r="50" spans="1:10" ht="17.25" customHeight="1" thickBot="1" x14ac:dyDescent="0.3">
      <c r="A50" s="59">
        <v>8</v>
      </c>
      <c r="B50" s="104" t="s">
        <v>13</v>
      </c>
      <c r="C50" s="37" t="s">
        <v>83</v>
      </c>
      <c r="D50" s="37" t="s">
        <v>84</v>
      </c>
      <c r="E50" s="37" t="s">
        <v>85</v>
      </c>
      <c r="F50" s="53"/>
      <c r="G50" s="53"/>
      <c r="H50" s="53"/>
      <c r="I50" s="53"/>
      <c r="J50" s="56"/>
    </row>
    <row r="51" spans="1:10" ht="39" customHeight="1" x14ac:dyDescent="0.25">
      <c r="A51" s="60"/>
      <c r="B51" s="105"/>
      <c r="C51" s="75" t="s">
        <v>56</v>
      </c>
      <c r="D51" s="76"/>
      <c r="E51" s="77"/>
      <c r="F51" s="54"/>
      <c r="G51" s="54"/>
      <c r="H51" s="54"/>
      <c r="I51" s="54"/>
      <c r="J51" s="57"/>
    </row>
    <row r="52" spans="1:10" ht="18" customHeight="1" x14ac:dyDescent="0.25">
      <c r="A52" s="60"/>
      <c r="B52" s="18" t="s">
        <v>57</v>
      </c>
      <c r="C52" s="67">
        <v>5</v>
      </c>
      <c r="D52" s="67"/>
      <c r="E52" s="67"/>
      <c r="F52" s="54"/>
      <c r="G52" s="54"/>
      <c r="H52" s="54"/>
      <c r="I52" s="54"/>
      <c r="J52" s="57"/>
    </row>
    <row r="53" spans="1:10" x14ac:dyDescent="0.25">
      <c r="A53" s="60"/>
      <c r="B53" s="18" t="s">
        <v>15</v>
      </c>
      <c r="C53" s="68" t="s">
        <v>55</v>
      </c>
      <c r="D53" s="69"/>
      <c r="E53" s="70"/>
      <c r="F53" s="55"/>
      <c r="G53" s="55"/>
      <c r="H53" s="55"/>
      <c r="I53" s="55"/>
      <c r="J53" s="58"/>
    </row>
    <row r="54" spans="1:10" ht="31.5" x14ac:dyDescent="0.25">
      <c r="A54" s="60"/>
      <c r="B54" s="18" t="s">
        <v>21</v>
      </c>
      <c r="C54" s="19">
        <v>45</v>
      </c>
      <c r="D54" s="19">
        <v>44.64</v>
      </c>
      <c r="E54" s="19">
        <v>36</v>
      </c>
      <c r="F54" s="19">
        <f>MIN(C54:E54)</f>
        <v>36</v>
      </c>
      <c r="G54" s="19">
        <f>ROUND((C54+D54+E54)/3,2)</f>
        <v>41.88</v>
      </c>
      <c r="H54" s="19">
        <f>SQRT(((SUM((POWER(C54-G54,2)),(POWER(D54-G54,2)),(POWER(E54-G54,2)))))/(3-1))</f>
        <v>5.0954096989349154</v>
      </c>
      <c r="I54" s="19">
        <f>H54/G54*100</f>
        <v>12.166689825537047</v>
      </c>
      <c r="J54" s="19">
        <f>F54</f>
        <v>36</v>
      </c>
    </row>
    <row r="55" spans="1:10" ht="17.25" customHeight="1" thickBot="1" x14ac:dyDescent="0.3">
      <c r="A55" s="61"/>
      <c r="B55" s="20" t="s">
        <v>16</v>
      </c>
      <c r="C55" s="21"/>
      <c r="D55" s="21"/>
      <c r="E55" s="21"/>
      <c r="F55" s="22"/>
      <c r="G55" s="22"/>
      <c r="H55" s="22"/>
      <c r="I55" s="22"/>
      <c r="J55" s="23">
        <f>J54*C52</f>
        <v>180</v>
      </c>
    </row>
    <row r="56" spans="1:10" ht="17.25" customHeight="1" thickBot="1" x14ac:dyDescent="0.3">
      <c r="A56" s="52"/>
      <c r="B56" s="43"/>
      <c r="C56" s="37" t="s">
        <v>86</v>
      </c>
      <c r="D56" s="37" t="s">
        <v>87</v>
      </c>
      <c r="E56" s="37" t="s">
        <v>88</v>
      </c>
      <c r="F56" s="50"/>
      <c r="G56" s="50"/>
      <c r="H56" s="53"/>
      <c r="I56" s="53"/>
      <c r="J56" s="51"/>
    </row>
    <row r="57" spans="1:10" ht="39" customHeight="1" x14ac:dyDescent="0.25">
      <c r="A57" s="79">
        <v>9</v>
      </c>
      <c r="B57" s="26" t="s">
        <v>13</v>
      </c>
      <c r="C57" s="75" t="s">
        <v>59</v>
      </c>
      <c r="D57" s="76"/>
      <c r="E57" s="77"/>
      <c r="F57" s="55"/>
      <c r="G57" s="55"/>
      <c r="H57" s="54"/>
      <c r="I57" s="54"/>
      <c r="J57" s="55"/>
    </row>
    <row r="58" spans="1:10" ht="18" customHeight="1" x14ac:dyDescent="0.25">
      <c r="A58" s="73"/>
      <c r="B58" s="18" t="s">
        <v>57</v>
      </c>
      <c r="C58" s="67">
        <v>5</v>
      </c>
      <c r="D58" s="67"/>
      <c r="E58" s="67"/>
      <c r="F58" s="78"/>
      <c r="G58" s="78"/>
      <c r="H58" s="54"/>
      <c r="I58" s="54"/>
      <c r="J58" s="78"/>
    </row>
    <row r="59" spans="1:10" x14ac:dyDescent="0.25">
      <c r="A59" s="73"/>
      <c r="B59" s="18" t="s">
        <v>15</v>
      </c>
      <c r="C59" s="68" t="s">
        <v>58</v>
      </c>
      <c r="D59" s="69"/>
      <c r="E59" s="70"/>
      <c r="F59" s="78"/>
      <c r="G59" s="78"/>
      <c r="H59" s="55"/>
      <c r="I59" s="55"/>
      <c r="J59" s="78"/>
    </row>
    <row r="60" spans="1:10" ht="31.5" x14ac:dyDescent="0.25">
      <c r="A60" s="73"/>
      <c r="B60" s="18" t="s">
        <v>21</v>
      </c>
      <c r="C60" s="19">
        <v>29.77</v>
      </c>
      <c r="D60" s="19">
        <v>27</v>
      </c>
      <c r="E60" s="19">
        <v>24</v>
      </c>
      <c r="F60" s="19">
        <f>MIN(C60:E60)</f>
        <v>24</v>
      </c>
      <c r="G60" s="19">
        <f>ROUND((C60+D60+E60)/3,2)</f>
        <v>26.92</v>
      </c>
      <c r="H60" s="19">
        <f>SQRT(((SUM((POWER(C60-G60,2)),(POWER(D60-G60,2)),(POWER(E60-G60,2)))))/(3-1))</f>
        <v>2.8857667958447366</v>
      </c>
      <c r="I60" s="19">
        <f>H60/G60*100</f>
        <v>10.719787503137951</v>
      </c>
      <c r="J60" s="19">
        <f>F60</f>
        <v>24</v>
      </c>
    </row>
    <row r="61" spans="1:10" ht="17.25" customHeight="1" thickBot="1" x14ac:dyDescent="0.3">
      <c r="A61" s="74"/>
      <c r="B61" s="20" t="s">
        <v>16</v>
      </c>
      <c r="C61" s="21"/>
      <c r="D61" s="21"/>
      <c r="E61" s="21"/>
      <c r="F61" s="22"/>
      <c r="G61" s="22"/>
      <c r="H61" s="22"/>
      <c r="I61" s="22"/>
      <c r="J61" s="23">
        <f>J60*C58</f>
        <v>120</v>
      </c>
    </row>
    <row r="62" spans="1:10" ht="17.25" customHeight="1" thickBot="1" x14ac:dyDescent="0.3">
      <c r="A62" s="59">
        <v>10</v>
      </c>
      <c r="B62" s="62" t="s">
        <v>13</v>
      </c>
      <c r="C62" s="45" t="s">
        <v>89</v>
      </c>
      <c r="D62" s="45" t="s">
        <v>90</v>
      </c>
      <c r="E62" s="46" t="s">
        <v>91</v>
      </c>
      <c r="F62" s="53"/>
      <c r="G62" s="53"/>
      <c r="H62" s="53"/>
      <c r="I62" s="53"/>
      <c r="J62" s="56"/>
    </row>
    <row r="63" spans="1:10" ht="54" customHeight="1" x14ac:dyDescent="0.25">
      <c r="A63" s="60"/>
      <c r="B63" s="63"/>
      <c r="C63" s="64" t="s">
        <v>61</v>
      </c>
      <c r="D63" s="65"/>
      <c r="E63" s="66"/>
      <c r="F63" s="54"/>
      <c r="G63" s="54"/>
      <c r="H63" s="54"/>
      <c r="I63" s="54"/>
      <c r="J63" s="57"/>
    </row>
    <row r="64" spans="1:10" ht="18" customHeight="1" x14ac:dyDescent="0.25">
      <c r="A64" s="60"/>
      <c r="B64" s="18" t="s">
        <v>14</v>
      </c>
      <c r="C64" s="67">
        <v>1</v>
      </c>
      <c r="D64" s="67"/>
      <c r="E64" s="67"/>
      <c r="F64" s="54"/>
      <c r="G64" s="54"/>
      <c r="H64" s="54"/>
      <c r="I64" s="54"/>
      <c r="J64" s="57"/>
    </row>
    <row r="65" spans="1:10" x14ac:dyDescent="0.25">
      <c r="A65" s="60"/>
      <c r="B65" s="18" t="s">
        <v>15</v>
      </c>
      <c r="C65" s="68" t="s">
        <v>60</v>
      </c>
      <c r="D65" s="69"/>
      <c r="E65" s="70"/>
      <c r="F65" s="55"/>
      <c r="G65" s="55"/>
      <c r="H65" s="55"/>
      <c r="I65" s="55"/>
      <c r="J65" s="58"/>
    </row>
    <row r="66" spans="1:10" ht="31.5" x14ac:dyDescent="0.25">
      <c r="A66" s="60"/>
      <c r="B66" s="18" t="s">
        <v>21</v>
      </c>
      <c r="C66" s="19">
        <v>634</v>
      </c>
      <c r="D66" s="19">
        <v>672</v>
      </c>
      <c r="E66" s="19">
        <v>576</v>
      </c>
      <c r="F66" s="19">
        <f>MIN(C66:E66)</f>
        <v>576</v>
      </c>
      <c r="G66" s="19">
        <f>ROUND((C66+D66+E66)/3,2)</f>
        <v>627.33000000000004</v>
      </c>
      <c r="H66" s="19">
        <f>SQRT(((SUM((POWER(C66-G66,2)),(POWER(D66-G66,2)),(POWER(E66-G66,2)))))/(3-1))</f>
        <v>48.345975530544422</v>
      </c>
      <c r="I66" s="19">
        <f>H66/G66*100</f>
        <v>7.7066257839644878</v>
      </c>
      <c r="J66" s="19">
        <f>F66</f>
        <v>576</v>
      </c>
    </row>
    <row r="67" spans="1:10" ht="17.25" customHeight="1" thickBot="1" x14ac:dyDescent="0.3">
      <c r="A67" s="61"/>
      <c r="B67" s="20" t="s">
        <v>16</v>
      </c>
      <c r="C67" s="21"/>
      <c r="D67" s="21"/>
      <c r="E67" s="21"/>
      <c r="F67" s="22"/>
      <c r="G67" s="22"/>
      <c r="H67" s="22"/>
      <c r="I67" s="22"/>
      <c r="J67" s="23">
        <f>J66*C64</f>
        <v>576</v>
      </c>
    </row>
    <row r="68" spans="1:10" ht="17.25" customHeight="1" thickBot="1" x14ac:dyDescent="0.3">
      <c r="A68" s="59">
        <v>11</v>
      </c>
      <c r="B68" s="62" t="s">
        <v>13</v>
      </c>
      <c r="C68" s="45" t="s">
        <v>92</v>
      </c>
      <c r="D68" s="45" t="s">
        <v>93</v>
      </c>
      <c r="E68" s="46" t="s">
        <v>94</v>
      </c>
      <c r="F68" s="53"/>
      <c r="G68" s="53"/>
      <c r="H68" s="53"/>
      <c r="I68" s="53"/>
      <c r="J68" s="56"/>
    </row>
    <row r="69" spans="1:10" ht="54" customHeight="1" x14ac:dyDescent="0.25">
      <c r="A69" s="60"/>
      <c r="B69" s="63"/>
      <c r="C69" s="64" t="s">
        <v>63</v>
      </c>
      <c r="D69" s="65"/>
      <c r="E69" s="66"/>
      <c r="F69" s="54"/>
      <c r="G69" s="54"/>
      <c r="H69" s="54"/>
      <c r="I69" s="54"/>
      <c r="J69" s="57"/>
    </row>
    <row r="70" spans="1:10" ht="18" customHeight="1" x14ac:dyDescent="0.25">
      <c r="A70" s="60"/>
      <c r="B70" s="18" t="s">
        <v>14</v>
      </c>
      <c r="C70" s="67">
        <v>1</v>
      </c>
      <c r="D70" s="67"/>
      <c r="E70" s="67"/>
      <c r="F70" s="54"/>
      <c r="G70" s="54"/>
      <c r="H70" s="54"/>
      <c r="I70" s="54"/>
      <c r="J70" s="57"/>
    </row>
    <row r="71" spans="1:10" x14ac:dyDescent="0.25">
      <c r="A71" s="60"/>
      <c r="B71" s="18" t="s">
        <v>15</v>
      </c>
      <c r="C71" s="68" t="s">
        <v>62</v>
      </c>
      <c r="D71" s="69"/>
      <c r="E71" s="70"/>
      <c r="F71" s="55"/>
      <c r="G71" s="55"/>
      <c r="H71" s="55"/>
      <c r="I71" s="55"/>
      <c r="J71" s="58"/>
    </row>
    <row r="72" spans="1:10" ht="31.5" x14ac:dyDescent="0.25">
      <c r="A72" s="60"/>
      <c r="B72" s="18" t="s">
        <v>21</v>
      </c>
      <c r="C72" s="19">
        <v>601</v>
      </c>
      <c r="D72" s="19">
        <v>522</v>
      </c>
      <c r="E72" s="19">
        <v>700</v>
      </c>
      <c r="F72" s="19">
        <f>MIN(C72:E72)</f>
        <v>522</v>
      </c>
      <c r="G72" s="19">
        <f>ROUND((C72+D72+E72)/3,2)</f>
        <v>607.66999999999996</v>
      </c>
      <c r="H72" s="19">
        <f>SQRT(((SUM((POWER(C72-G72,2)),(POWER(D72-G72,2)),(POWER(E72-G72,2)))))/(3-1))</f>
        <v>89.187069410313057</v>
      </c>
      <c r="I72" s="19">
        <f>H72/G72*100</f>
        <v>14.676891966085714</v>
      </c>
      <c r="J72" s="19">
        <f>F72</f>
        <v>522</v>
      </c>
    </row>
    <row r="73" spans="1:10" ht="17.25" customHeight="1" thickBot="1" x14ac:dyDescent="0.3">
      <c r="A73" s="61"/>
      <c r="B73" s="20" t="s">
        <v>16</v>
      </c>
      <c r="C73" s="21"/>
      <c r="D73" s="21"/>
      <c r="E73" s="21"/>
      <c r="F73" s="22"/>
      <c r="G73" s="22"/>
      <c r="H73" s="22"/>
      <c r="I73" s="22"/>
      <c r="J73" s="23">
        <f>J72*C70</f>
        <v>522</v>
      </c>
    </row>
    <row r="74" spans="1:10" ht="17.25" customHeight="1" thickBot="1" x14ac:dyDescent="0.3">
      <c r="A74" s="59">
        <v>12</v>
      </c>
      <c r="B74" s="62" t="s">
        <v>13</v>
      </c>
      <c r="C74" s="45" t="s">
        <v>27</v>
      </c>
      <c r="D74" s="45" t="s">
        <v>28</v>
      </c>
      <c r="E74" s="46" t="s">
        <v>29</v>
      </c>
      <c r="F74" s="53"/>
      <c r="G74" s="53"/>
      <c r="H74" s="53"/>
      <c r="I74" s="53"/>
      <c r="J74" s="56"/>
    </row>
    <row r="75" spans="1:10" ht="36.75" customHeight="1" x14ac:dyDescent="0.25">
      <c r="A75" s="60"/>
      <c r="B75" s="63"/>
      <c r="C75" s="64" t="s">
        <v>65</v>
      </c>
      <c r="D75" s="65"/>
      <c r="E75" s="66"/>
      <c r="F75" s="54"/>
      <c r="G75" s="54"/>
      <c r="H75" s="54"/>
      <c r="I75" s="54"/>
      <c r="J75" s="57"/>
    </row>
    <row r="76" spans="1:10" ht="18" customHeight="1" x14ac:dyDescent="0.25">
      <c r="A76" s="60"/>
      <c r="B76" s="18" t="s">
        <v>14</v>
      </c>
      <c r="C76" s="67">
        <v>1</v>
      </c>
      <c r="D76" s="67"/>
      <c r="E76" s="67"/>
      <c r="F76" s="54"/>
      <c r="G76" s="54"/>
      <c r="H76" s="54"/>
      <c r="I76" s="54"/>
      <c r="J76" s="57"/>
    </row>
    <row r="77" spans="1:10" x14ac:dyDescent="0.25">
      <c r="A77" s="60"/>
      <c r="B77" s="18" t="s">
        <v>15</v>
      </c>
      <c r="C77" s="68" t="s">
        <v>64</v>
      </c>
      <c r="D77" s="69"/>
      <c r="E77" s="70"/>
      <c r="F77" s="55"/>
      <c r="G77" s="55"/>
      <c r="H77" s="55"/>
      <c r="I77" s="55"/>
      <c r="J77" s="58"/>
    </row>
    <row r="78" spans="1:10" ht="31.5" x14ac:dyDescent="0.25">
      <c r="A78" s="60"/>
      <c r="B78" s="18" t="s">
        <v>21</v>
      </c>
      <c r="C78" s="19">
        <v>412.1</v>
      </c>
      <c r="D78" s="19">
        <v>405.76</v>
      </c>
      <c r="E78" s="19">
        <v>399.42</v>
      </c>
      <c r="F78" s="19">
        <f>MIN(C78:E78)</f>
        <v>399.42</v>
      </c>
      <c r="G78" s="19">
        <f>ROUND((C78+D78+E78)/3,2)</f>
        <v>405.76</v>
      </c>
      <c r="H78" s="19">
        <f>SQRT(((SUM((POWER(C78-G78,2)),(POWER(D78-G78,2)),(POWER(E78-G78,2)))))/(3-1))</f>
        <v>6.3400000000000034</v>
      </c>
      <c r="I78" s="19">
        <f>H78/G78*100</f>
        <v>1.5625000000000011</v>
      </c>
      <c r="J78" s="19">
        <f>F78</f>
        <v>399.42</v>
      </c>
    </row>
    <row r="79" spans="1:10" ht="17.25" customHeight="1" thickBot="1" x14ac:dyDescent="0.3">
      <c r="A79" s="61"/>
      <c r="B79" s="20" t="s">
        <v>16</v>
      </c>
      <c r="C79" s="21"/>
      <c r="D79" s="21"/>
      <c r="E79" s="21"/>
      <c r="F79" s="22"/>
      <c r="G79" s="22"/>
      <c r="H79" s="22"/>
      <c r="I79" s="22"/>
      <c r="J79" s="23">
        <f>J78*C76</f>
        <v>399.42</v>
      </c>
    </row>
    <row r="80" spans="1:10" ht="17.25" customHeight="1" thickBot="1" x14ac:dyDescent="0.3">
      <c r="A80" s="59">
        <v>13</v>
      </c>
      <c r="B80" s="62" t="s">
        <v>13</v>
      </c>
      <c r="C80" s="45" t="s">
        <v>95</v>
      </c>
      <c r="D80" s="45" t="s">
        <v>96</v>
      </c>
      <c r="E80" s="46" t="s">
        <v>97</v>
      </c>
      <c r="F80" s="53"/>
      <c r="G80" s="53"/>
      <c r="H80" s="53"/>
      <c r="I80" s="53"/>
      <c r="J80" s="56"/>
    </row>
    <row r="81" spans="1:10" ht="81" customHeight="1" x14ac:dyDescent="0.25">
      <c r="A81" s="60"/>
      <c r="B81" s="63"/>
      <c r="C81" s="64" t="s">
        <v>67</v>
      </c>
      <c r="D81" s="65"/>
      <c r="E81" s="66"/>
      <c r="F81" s="54"/>
      <c r="G81" s="54"/>
      <c r="H81" s="54"/>
      <c r="I81" s="54"/>
      <c r="J81" s="57"/>
    </row>
    <row r="82" spans="1:10" ht="18" customHeight="1" x14ac:dyDescent="0.25">
      <c r="A82" s="60"/>
      <c r="B82" s="18" t="s">
        <v>14</v>
      </c>
      <c r="C82" s="67">
        <v>1</v>
      </c>
      <c r="D82" s="67"/>
      <c r="E82" s="67"/>
      <c r="F82" s="54"/>
      <c r="G82" s="54"/>
      <c r="H82" s="54"/>
      <c r="I82" s="54"/>
      <c r="J82" s="57"/>
    </row>
    <row r="83" spans="1:10" x14ac:dyDescent="0.25">
      <c r="A83" s="60"/>
      <c r="B83" s="18" t="s">
        <v>15</v>
      </c>
      <c r="C83" s="68" t="s">
        <v>66</v>
      </c>
      <c r="D83" s="69"/>
      <c r="E83" s="70"/>
      <c r="F83" s="55"/>
      <c r="G83" s="55"/>
      <c r="H83" s="55"/>
      <c r="I83" s="55"/>
      <c r="J83" s="58"/>
    </row>
    <row r="84" spans="1:10" ht="31.5" x14ac:dyDescent="0.25">
      <c r="A84" s="60"/>
      <c r="B84" s="18" t="s">
        <v>21</v>
      </c>
      <c r="C84" s="19">
        <v>3590</v>
      </c>
      <c r="D84" s="19">
        <v>2686</v>
      </c>
      <c r="E84" s="19">
        <v>3590</v>
      </c>
      <c r="F84" s="19">
        <f>MIN(C84:E84)</f>
        <v>2686</v>
      </c>
      <c r="G84" s="19">
        <f>ROUND((C84+D84+E84)/3,2)</f>
        <v>3288.67</v>
      </c>
      <c r="H84" s="19">
        <f>SQRT(((SUM((POWER(C84-G84,2)),(POWER(D84-G84,2)),(POWER(E84-G84,2)))))/(3-1))</f>
        <v>521.92464336338821</v>
      </c>
      <c r="I84" s="19">
        <f>H84/G84*100</f>
        <v>15.870386611103825</v>
      </c>
      <c r="J84" s="19">
        <f>F84</f>
        <v>2686</v>
      </c>
    </row>
    <row r="85" spans="1:10" ht="17.25" customHeight="1" thickBot="1" x14ac:dyDescent="0.3">
      <c r="A85" s="61"/>
      <c r="B85" s="20" t="s">
        <v>16</v>
      </c>
      <c r="C85" s="21"/>
      <c r="D85" s="21"/>
      <c r="E85" s="21"/>
      <c r="F85" s="22"/>
      <c r="G85" s="22"/>
      <c r="H85" s="22"/>
      <c r="I85" s="22"/>
      <c r="J85" s="23">
        <f>J84*C82</f>
        <v>2686</v>
      </c>
    </row>
    <row r="86" spans="1:10" ht="17.25" customHeight="1" thickBot="1" x14ac:dyDescent="0.3">
      <c r="A86" s="59">
        <v>14</v>
      </c>
      <c r="B86" s="62" t="s">
        <v>13</v>
      </c>
      <c r="C86" s="45" t="s">
        <v>98</v>
      </c>
      <c r="D86" s="45" t="s">
        <v>99</v>
      </c>
      <c r="E86" s="46" t="s">
        <v>100</v>
      </c>
      <c r="F86" s="53"/>
      <c r="G86" s="53"/>
      <c r="H86" s="53"/>
      <c r="I86" s="53"/>
      <c r="J86" s="56"/>
    </row>
    <row r="87" spans="1:10" ht="125.25" customHeight="1" x14ac:dyDescent="0.25">
      <c r="A87" s="60"/>
      <c r="B87" s="63"/>
      <c r="C87" s="64" t="s">
        <v>69</v>
      </c>
      <c r="D87" s="65"/>
      <c r="E87" s="66"/>
      <c r="F87" s="54"/>
      <c r="G87" s="54"/>
      <c r="H87" s="54"/>
      <c r="I87" s="54"/>
      <c r="J87" s="57"/>
    </row>
    <row r="88" spans="1:10" ht="18" customHeight="1" x14ac:dyDescent="0.25">
      <c r="A88" s="60"/>
      <c r="B88" s="18" t="s">
        <v>14</v>
      </c>
      <c r="C88" s="67">
        <v>1</v>
      </c>
      <c r="D88" s="67"/>
      <c r="E88" s="67"/>
      <c r="F88" s="54"/>
      <c r="G88" s="54"/>
      <c r="H88" s="54"/>
      <c r="I88" s="54"/>
      <c r="J88" s="57"/>
    </row>
    <row r="89" spans="1:10" x14ac:dyDescent="0.25">
      <c r="A89" s="60"/>
      <c r="B89" s="18" t="s">
        <v>15</v>
      </c>
      <c r="C89" s="68" t="s">
        <v>68</v>
      </c>
      <c r="D89" s="69"/>
      <c r="E89" s="70"/>
      <c r="F89" s="55"/>
      <c r="G89" s="55"/>
      <c r="H89" s="55"/>
      <c r="I89" s="55"/>
      <c r="J89" s="58"/>
    </row>
    <row r="90" spans="1:10" ht="31.5" x14ac:dyDescent="0.25">
      <c r="A90" s="60"/>
      <c r="B90" s="18" t="s">
        <v>21</v>
      </c>
      <c r="C90" s="19">
        <v>4129.88</v>
      </c>
      <c r="D90" s="19">
        <v>5810.32</v>
      </c>
      <c r="E90" s="19">
        <v>5151</v>
      </c>
      <c r="F90" s="19">
        <f>MIN(C90:E90)</f>
        <v>4129.88</v>
      </c>
      <c r="G90" s="19">
        <f>ROUND((C90+D90+E90)/3,2)</f>
        <v>5030.3999999999996</v>
      </c>
      <c r="H90" s="19">
        <f>SQRT(((SUM((POWER(C90-G90,2)),(POWER(D90-G90,2)),(POWER(E90-G90,2)))))/(3-1))</f>
        <v>846.68643451988748</v>
      </c>
      <c r="I90" s="19">
        <f>H90/G90*100</f>
        <v>16.831393815996492</v>
      </c>
      <c r="J90" s="19">
        <f>F90</f>
        <v>4129.88</v>
      </c>
    </row>
    <row r="91" spans="1:10" ht="17.25" customHeight="1" thickBot="1" x14ac:dyDescent="0.3">
      <c r="A91" s="61"/>
      <c r="B91" s="20" t="s">
        <v>16</v>
      </c>
      <c r="C91" s="21"/>
      <c r="D91" s="21"/>
      <c r="E91" s="21"/>
      <c r="F91" s="22"/>
      <c r="G91" s="22"/>
      <c r="H91" s="22"/>
      <c r="I91" s="22"/>
      <c r="J91" s="23">
        <f>J90*C88</f>
        <v>4129.88</v>
      </c>
    </row>
    <row r="92" spans="1:10" ht="17.25" customHeight="1" thickBot="1" x14ac:dyDescent="0.3">
      <c r="A92" s="59">
        <v>15</v>
      </c>
      <c r="B92" s="62" t="s">
        <v>13</v>
      </c>
      <c r="C92" s="45" t="s">
        <v>101</v>
      </c>
      <c r="D92" s="45" t="s">
        <v>102</v>
      </c>
      <c r="E92" s="46" t="s">
        <v>103</v>
      </c>
      <c r="F92" s="53"/>
      <c r="G92" s="53"/>
      <c r="H92" s="53"/>
      <c r="I92" s="53"/>
      <c r="J92" s="56"/>
    </row>
    <row r="93" spans="1:10" ht="50.25" customHeight="1" x14ac:dyDescent="0.25">
      <c r="A93" s="60"/>
      <c r="B93" s="63"/>
      <c r="C93" s="64" t="s">
        <v>71</v>
      </c>
      <c r="D93" s="65"/>
      <c r="E93" s="66"/>
      <c r="F93" s="54"/>
      <c r="G93" s="54"/>
      <c r="H93" s="54"/>
      <c r="I93" s="54"/>
      <c r="J93" s="57"/>
    </row>
    <row r="94" spans="1:10" ht="18" customHeight="1" x14ac:dyDescent="0.25">
      <c r="A94" s="60"/>
      <c r="B94" s="18" t="s">
        <v>14</v>
      </c>
      <c r="C94" s="67">
        <v>1</v>
      </c>
      <c r="D94" s="67"/>
      <c r="E94" s="67"/>
      <c r="F94" s="54"/>
      <c r="G94" s="54"/>
      <c r="H94" s="54"/>
      <c r="I94" s="54"/>
      <c r="J94" s="57"/>
    </row>
    <row r="95" spans="1:10" x14ac:dyDescent="0.25">
      <c r="A95" s="60"/>
      <c r="B95" s="18" t="s">
        <v>15</v>
      </c>
      <c r="C95" s="68" t="s">
        <v>70</v>
      </c>
      <c r="D95" s="69"/>
      <c r="E95" s="70"/>
      <c r="F95" s="55"/>
      <c r="G95" s="55"/>
      <c r="H95" s="55"/>
      <c r="I95" s="55"/>
      <c r="J95" s="58"/>
    </row>
    <row r="96" spans="1:10" ht="31.5" x14ac:dyDescent="0.25">
      <c r="A96" s="60"/>
      <c r="B96" s="18" t="s">
        <v>21</v>
      </c>
      <c r="C96" s="19">
        <v>317</v>
      </c>
      <c r="D96" s="19">
        <v>352</v>
      </c>
      <c r="E96" s="19">
        <v>335</v>
      </c>
      <c r="F96" s="19">
        <f>MIN(C96:E96)</f>
        <v>317</v>
      </c>
      <c r="G96" s="19">
        <f>ROUND((C96+D96+E96)/3,2)</f>
        <v>334.67</v>
      </c>
      <c r="H96" s="19">
        <f>SQRT(((SUM((POWER(C96-G96,2)),(POWER(D96-G96,2)),(POWER(E96-G96,2)))))/(3-1))</f>
        <v>17.50238126655913</v>
      </c>
      <c r="I96" s="19">
        <f>H96/G96*100</f>
        <v>5.229743110096253</v>
      </c>
      <c r="J96" s="19">
        <f>F96</f>
        <v>317</v>
      </c>
    </row>
    <row r="97" spans="1:10" ht="17.25" customHeight="1" thickBot="1" x14ac:dyDescent="0.3">
      <c r="A97" s="61"/>
      <c r="B97" s="20" t="s">
        <v>16</v>
      </c>
      <c r="C97" s="21"/>
      <c r="D97" s="21"/>
      <c r="E97" s="21"/>
      <c r="F97" s="22"/>
      <c r="G97" s="22"/>
      <c r="H97" s="22"/>
      <c r="I97" s="22"/>
      <c r="J97" s="23">
        <f>J96*C94</f>
        <v>317</v>
      </c>
    </row>
    <row r="98" spans="1:10" ht="17.25" customHeight="1" thickBot="1" x14ac:dyDescent="0.3">
      <c r="A98" s="59">
        <v>16</v>
      </c>
      <c r="B98" s="62" t="s">
        <v>13</v>
      </c>
      <c r="C98" s="45" t="s">
        <v>104</v>
      </c>
      <c r="D98" s="45" t="s">
        <v>105</v>
      </c>
      <c r="E98" s="46" t="s">
        <v>106</v>
      </c>
      <c r="F98" s="53"/>
      <c r="G98" s="53"/>
      <c r="H98" s="53"/>
      <c r="I98" s="53"/>
      <c r="J98" s="56"/>
    </row>
    <row r="99" spans="1:10" ht="60.75" customHeight="1" x14ac:dyDescent="0.25">
      <c r="A99" s="60"/>
      <c r="B99" s="63"/>
      <c r="C99" s="64" t="s">
        <v>73</v>
      </c>
      <c r="D99" s="65"/>
      <c r="E99" s="66"/>
      <c r="F99" s="54"/>
      <c r="G99" s="54"/>
      <c r="H99" s="54"/>
      <c r="I99" s="54"/>
      <c r="J99" s="57"/>
    </row>
    <row r="100" spans="1:10" ht="18" customHeight="1" x14ac:dyDescent="0.25">
      <c r="A100" s="60"/>
      <c r="B100" s="18" t="s">
        <v>14</v>
      </c>
      <c r="C100" s="67">
        <v>1</v>
      </c>
      <c r="D100" s="67"/>
      <c r="E100" s="67"/>
      <c r="F100" s="54"/>
      <c r="G100" s="54"/>
      <c r="H100" s="54"/>
      <c r="I100" s="54"/>
      <c r="J100" s="57"/>
    </row>
    <row r="101" spans="1:10" x14ac:dyDescent="0.25">
      <c r="A101" s="60"/>
      <c r="B101" s="18" t="s">
        <v>15</v>
      </c>
      <c r="C101" s="68" t="s">
        <v>72</v>
      </c>
      <c r="D101" s="69"/>
      <c r="E101" s="70"/>
      <c r="F101" s="55"/>
      <c r="G101" s="55"/>
      <c r="H101" s="55"/>
      <c r="I101" s="55"/>
      <c r="J101" s="58"/>
    </row>
    <row r="102" spans="1:10" ht="31.5" x14ac:dyDescent="0.25">
      <c r="A102" s="60"/>
      <c r="B102" s="18" t="s">
        <v>21</v>
      </c>
      <c r="C102" s="19">
        <v>4360</v>
      </c>
      <c r="D102" s="19">
        <v>3436.16</v>
      </c>
      <c r="E102" s="19">
        <v>3228</v>
      </c>
      <c r="F102" s="19">
        <f>MIN(C102:E102)</f>
        <v>3228</v>
      </c>
      <c r="G102" s="19">
        <f>ROUND((C102+D102+E102)/3,2)</f>
        <v>3674.72</v>
      </c>
      <c r="H102" s="19">
        <f>SQRT(((SUM((POWER(C102-G102,2)),(POWER(D102-G102,2)),(POWER(E102-G102,2)))))/(3-1))</f>
        <v>602.52730660112002</v>
      </c>
      <c r="I102" s="19">
        <f>H102/G102*100</f>
        <v>16.396550120856013</v>
      </c>
      <c r="J102" s="19">
        <f>F102</f>
        <v>3228</v>
      </c>
    </row>
    <row r="103" spans="1:10" ht="17.25" customHeight="1" thickBot="1" x14ac:dyDescent="0.3">
      <c r="A103" s="61"/>
      <c r="B103" s="20" t="s">
        <v>16</v>
      </c>
      <c r="C103" s="21"/>
      <c r="D103" s="21"/>
      <c r="E103" s="21"/>
      <c r="F103" s="22"/>
      <c r="G103" s="22"/>
      <c r="H103" s="22"/>
      <c r="I103" s="22"/>
      <c r="J103" s="23">
        <f>J102*C100</f>
        <v>3228</v>
      </c>
    </row>
    <row r="104" spans="1:10" ht="17.25" customHeight="1" thickBot="1" x14ac:dyDescent="0.3">
      <c r="A104" s="59">
        <v>17</v>
      </c>
      <c r="B104" s="62" t="s">
        <v>13</v>
      </c>
      <c r="C104" s="45" t="s">
        <v>110</v>
      </c>
      <c r="D104" s="45" t="s">
        <v>111</v>
      </c>
      <c r="E104" s="46" t="s">
        <v>112</v>
      </c>
      <c r="F104" s="53"/>
      <c r="G104" s="53"/>
      <c r="H104" s="53"/>
      <c r="I104" s="53"/>
      <c r="J104" s="56"/>
    </row>
    <row r="105" spans="1:10" ht="29.25" customHeight="1" x14ac:dyDescent="0.25">
      <c r="A105" s="60"/>
      <c r="B105" s="63"/>
      <c r="C105" s="64" t="s">
        <v>75</v>
      </c>
      <c r="D105" s="65"/>
      <c r="E105" s="66"/>
      <c r="F105" s="54"/>
      <c r="G105" s="54"/>
      <c r="H105" s="54"/>
      <c r="I105" s="54"/>
      <c r="J105" s="57"/>
    </row>
    <row r="106" spans="1:10" ht="18" customHeight="1" x14ac:dyDescent="0.25">
      <c r="A106" s="60"/>
      <c r="B106" s="18" t="s">
        <v>14</v>
      </c>
      <c r="C106" s="67">
        <v>1</v>
      </c>
      <c r="D106" s="67"/>
      <c r="E106" s="67"/>
      <c r="F106" s="54"/>
      <c r="G106" s="54"/>
      <c r="H106" s="54"/>
      <c r="I106" s="54"/>
      <c r="J106" s="57"/>
    </row>
    <row r="107" spans="1:10" x14ac:dyDescent="0.25">
      <c r="A107" s="60"/>
      <c r="B107" s="18" t="s">
        <v>15</v>
      </c>
      <c r="C107" s="68" t="s">
        <v>74</v>
      </c>
      <c r="D107" s="69"/>
      <c r="E107" s="70"/>
      <c r="F107" s="55"/>
      <c r="G107" s="55"/>
      <c r="H107" s="55"/>
      <c r="I107" s="55"/>
      <c r="J107" s="58"/>
    </row>
    <row r="108" spans="1:10" ht="31.5" x14ac:dyDescent="0.25">
      <c r="A108" s="60"/>
      <c r="B108" s="18" t="s">
        <v>21</v>
      </c>
      <c r="C108" s="19">
        <v>8900</v>
      </c>
      <c r="D108" s="19">
        <v>9672</v>
      </c>
      <c r="E108" s="19">
        <v>10545</v>
      </c>
      <c r="F108" s="19">
        <f>MIN(C108:E108)</f>
        <v>8900</v>
      </c>
      <c r="G108" s="19">
        <f>ROUND((C108+D108+E108)/3,2)</f>
        <v>9705.67</v>
      </c>
      <c r="H108" s="19">
        <f>SQRT(((SUM((POWER(C108-G108,2)),(POWER(D108-G108,2)),(POWER(E108-G108,2)))))/(3-1))</f>
        <v>823.0166057559228</v>
      </c>
      <c r="I108" s="19">
        <f>H108/G108*100</f>
        <v>8.47975055566409</v>
      </c>
      <c r="J108" s="19">
        <f>F108</f>
        <v>8900</v>
      </c>
    </row>
    <row r="109" spans="1:10" ht="17.25" customHeight="1" thickBot="1" x14ac:dyDescent="0.3">
      <c r="A109" s="61"/>
      <c r="B109" s="20" t="s">
        <v>16</v>
      </c>
      <c r="C109" s="21"/>
      <c r="D109" s="21"/>
      <c r="E109" s="21"/>
      <c r="F109" s="22"/>
      <c r="G109" s="22"/>
      <c r="H109" s="22"/>
      <c r="I109" s="22"/>
      <c r="J109" s="23">
        <f>J108*C106</f>
        <v>8900</v>
      </c>
    </row>
    <row r="110" spans="1:10" ht="17.25" customHeight="1" x14ac:dyDescent="0.25">
      <c r="A110" s="72"/>
      <c r="B110" s="17" t="s">
        <v>17</v>
      </c>
      <c r="C110" s="24">
        <v>0</v>
      </c>
      <c r="D110" s="24">
        <v>0</v>
      </c>
      <c r="E110" s="24">
        <v>0</v>
      </c>
      <c r="F110" s="24">
        <v>0</v>
      </c>
      <c r="G110" s="24"/>
      <c r="H110" s="24"/>
      <c r="I110" s="24"/>
      <c r="J110" s="25">
        <v>0</v>
      </c>
    </row>
    <row r="111" spans="1:10" x14ac:dyDescent="0.25">
      <c r="A111" s="60"/>
      <c r="B111" s="18" t="s">
        <v>18</v>
      </c>
      <c r="C111" s="19">
        <v>0</v>
      </c>
      <c r="D111" s="19">
        <v>0</v>
      </c>
      <c r="E111" s="19">
        <v>0</v>
      </c>
      <c r="F111" s="19">
        <v>0</v>
      </c>
      <c r="G111" s="19"/>
      <c r="H111" s="19"/>
      <c r="I111" s="19"/>
      <c r="J111" s="19">
        <v>0</v>
      </c>
    </row>
    <row r="112" spans="1:10" x14ac:dyDescent="0.25">
      <c r="A112" s="60"/>
      <c r="B112" s="26" t="s">
        <v>19</v>
      </c>
      <c r="C112" s="27">
        <v>0</v>
      </c>
      <c r="D112" s="27">
        <v>0</v>
      </c>
      <c r="E112" s="27">
        <v>0</v>
      </c>
      <c r="F112" s="27">
        <v>0</v>
      </c>
      <c r="G112" s="27"/>
      <c r="H112" s="27"/>
      <c r="I112" s="27"/>
      <c r="J112" s="27">
        <v>0</v>
      </c>
    </row>
    <row r="113" spans="1:10" ht="16.5" thickBot="1" x14ac:dyDescent="0.3">
      <c r="A113" s="74"/>
      <c r="B113" s="28" t="s">
        <v>20</v>
      </c>
      <c r="C113" s="29">
        <v>0</v>
      </c>
      <c r="D113" s="29">
        <v>0</v>
      </c>
      <c r="E113" s="29">
        <v>0</v>
      </c>
      <c r="F113" s="29">
        <v>0</v>
      </c>
      <c r="G113" s="29"/>
      <c r="H113" s="29"/>
      <c r="I113" s="29"/>
      <c r="J113" s="29">
        <v>0</v>
      </c>
    </row>
    <row r="114" spans="1:10" x14ac:dyDescent="0.25">
      <c r="A114" s="30"/>
      <c r="B114" s="39" t="s">
        <v>40</v>
      </c>
      <c r="C114" s="31"/>
      <c r="D114" s="31"/>
      <c r="E114" s="31"/>
      <c r="F114" s="32"/>
      <c r="G114" s="33"/>
      <c r="H114" s="33"/>
      <c r="I114" s="33"/>
      <c r="J114" s="40">
        <f>J13+J19+J25+J31+J37+J43+J49+J55+J61+J67+J73+J79+J85+J91+J97+J103+J109</f>
        <v>24747.33</v>
      </c>
    </row>
    <row r="115" spans="1:10" s="3" customFormat="1" ht="16.5" customHeight="1" thickBot="1" x14ac:dyDescent="0.3">
      <c r="A115" s="34"/>
      <c r="B115" s="35" t="s">
        <v>25</v>
      </c>
      <c r="C115" s="16"/>
      <c r="D115" s="16"/>
      <c r="E115" s="16"/>
      <c r="F115" s="84"/>
      <c r="G115" s="85"/>
      <c r="H115" s="38"/>
      <c r="I115" s="38"/>
      <c r="J115" s="36">
        <f>J114*22/122</f>
        <v>4462.633278688525</v>
      </c>
    </row>
    <row r="116" spans="1:10" s="11" customFormat="1" ht="78" customHeight="1" x14ac:dyDescent="0.25">
      <c r="A116" s="103" t="s">
        <v>113</v>
      </c>
      <c r="B116" s="103"/>
      <c r="C116" s="103"/>
      <c r="D116" s="103"/>
      <c r="E116" s="103"/>
      <c r="F116" s="103"/>
      <c r="G116" s="103"/>
      <c r="H116" s="103"/>
      <c r="I116" s="103"/>
      <c r="J116" s="103"/>
    </row>
    <row r="117" spans="1:10" s="11" customFormat="1" ht="78" customHeight="1" x14ac:dyDescent="0.25">
      <c r="A117" s="86" t="s">
        <v>33</v>
      </c>
      <c r="B117" s="86"/>
      <c r="C117" s="86"/>
      <c r="D117" s="86"/>
      <c r="E117" s="86"/>
      <c r="F117" s="86"/>
      <c r="G117" s="86"/>
      <c r="H117" s="86"/>
      <c r="I117" s="86"/>
      <c r="J117" s="86"/>
    </row>
    <row r="119" spans="1:10" s="6" customFormat="1" ht="18.75" x14ac:dyDescent="0.3">
      <c r="B119" s="6" t="s">
        <v>8</v>
      </c>
      <c r="E119" s="6" t="s">
        <v>9</v>
      </c>
    </row>
    <row r="120" spans="1:10" s="7" customFormat="1" ht="21.75" customHeight="1" x14ac:dyDescent="0.3">
      <c r="A120" s="14"/>
      <c r="B120" s="14" t="s">
        <v>26</v>
      </c>
      <c r="C120" s="14"/>
      <c r="D120" s="14"/>
      <c r="E120" s="14"/>
      <c r="F120" s="9"/>
      <c r="G120" s="9"/>
      <c r="H120" s="9"/>
      <c r="I120" s="9"/>
      <c r="J120" s="15"/>
    </row>
    <row r="121" spans="1:10" ht="25.5" customHeight="1" x14ac:dyDescent="0.25">
      <c r="B121" s="8"/>
      <c r="C121" s="8"/>
      <c r="D121" s="8"/>
      <c r="E121" s="8"/>
      <c r="F121" s="8"/>
      <c r="J121" s="3"/>
    </row>
    <row r="122" spans="1:10" ht="15" customHeight="1" x14ac:dyDescent="0.25">
      <c r="J122" s="3"/>
    </row>
    <row r="123" spans="1:10" s="6" customFormat="1" ht="18.75" customHeight="1" x14ac:dyDescent="0.3">
      <c r="A123" s="14"/>
      <c r="B123" s="14"/>
      <c r="C123" s="14"/>
      <c r="D123" s="14"/>
      <c r="E123" s="14"/>
      <c r="F123" s="10"/>
      <c r="G123" s="10"/>
      <c r="H123" s="10"/>
      <c r="I123" s="10"/>
      <c r="J123" s="15"/>
    </row>
    <row r="124" spans="1:10" s="6" customFormat="1" ht="18.75" x14ac:dyDescent="0.3">
      <c r="A124" s="12"/>
      <c r="B124" s="12"/>
      <c r="C124" s="12"/>
      <c r="D124" s="12"/>
      <c r="E124" s="12"/>
      <c r="F124" s="10"/>
      <c r="G124" s="10"/>
      <c r="H124" s="10"/>
      <c r="I124" s="10"/>
      <c r="J124" s="10"/>
    </row>
    <row r="125" spans="1:10" ht="18" customHeight="1" x14ac:dyDescent="0.25"/>
    <row r="130" ht="22.5" customHeight="1" x14ac:dyDescent="0.25"/>
    <row r="131" ht="12.75" customHeight="1" x14ac:dyDescent="0.25"/>
    <row r="137" ht="12.75" customHeight="1" x14ac:dyDescent="0.25"/>
    <row r="139" ht="16.5" customHeight="1" x14ac:dyDescent="0.25"/>
    <row r="140" ht="22.5" customHeight="1" x14ac:dyDescent="0.25"/>
    <row r="141" ht="16.5" customHeight="1" x14ac:dyDescent="0.25"/>
    <row r="145" ht="22.5" customHeight="1" x14ac:dyDescent="0.25"/>
    <row r="146" ht="49.5" customHeight="1" x14ac:dyDescent="0.25"/>
    <row r="150" ht="22.5" customHeight="1" x14ac:dyDescent="0.25"/>
    <row r="151" ht="29.25" customHeight="1" x14ac:dyDescent="0.25"/>
    <row r="156" ht="22.5" customHeight="1" x14ac:dyDescent="0.25"/>
    <row r="160" ht="22.5" customHeight="1" x14ac:dyDescent="0.25"/>
    <row r="161" spans="11:13" ht="22.5" customHeight="1" x14ac:dyDescent="0.25"/>
    <row r="162" spans="11:13" ht="12.75" customHeight="1" x14ac:dyDescent="0.25"/>
    <row r="165" spans="11:13" ht="22.5" customHeight="1" x14ac:dyDescent="0.25"/>
    <row r="166" spans="11:13" ht="12.75" customHeight="1" x14ac:dyDescent="0.25">
      <c r="K166" s="4"/>
      <c r="L166" s="5"/>
      <c r="M166" s="4"/>
    </row>
    <row r="167" spans="11:13" x14ac:dyDescent="0.25">
      <c r="K167" s="4"/>
      <c r="L167" s="5"/>
      <c r="M167" s="4"/>
    </row>
    <row r="168" spans="11:13" x14ac:dyDescent="0.25">
      <c r="K168" s="4"/>
      <c r="L168" s="5"/>
      <c r="M168" s="4"/>
    </row>
    <row r="169" spans="11:13" x14ac:dyDescent="0.25">
      <c r="K169" s="4"/>
      <c r="L169" s="5"/>
      <c r="M169" s="4"/>
    </row>
    <row r="170" spans="11:13" x14ac:dyDescent="0.25">
      <c r="K170" s="4"/>
      <c r="L170" s="5"/>
      <c r="M170" s="4"/>
    </row>
    <row r="171" spans="11:13" ht="22.5" customHeight="1" x14ac:dyDescent="0.25">
      <c r="K171" s="4"/>
      <c r="L171" s="5"/>
      <c r="M171" s="4"/>
    </row>
    <row r="172" spans="11:13" x14ac:dyDescent="0.25">
      <c r="K172" s="4"/>
      <c r="L172" s="5"/>
      <c r="M172" s="4"/>
    </row>
    <row r="173" spans="11:13" x14ac:dyDescent="0.25">
      <c r="K173" s="4"/>
      <c r="L173" s="5"/>
      <c r="M173" s="4"/>
    </row>
    <row r="174" spans="11:13" x14ac:dyDescent="0.25">
      <c r="K174" s="4"/>
      <c r="L174" s="5"/>
      <c r="M174" s="4"/>
    </row>
    <row r="175" spans="11:13" ht="22.5" customHeight="1" x14ac:dyDescent="0.25">
      <c r="K175" s="4"/>
      <c r="L175" s="5"/>
      <c r="M175" s="4"/>
    </row>
    <row r="176" spans="11:13" ht="50.25" customHeight="1" x14ac:dyDescent="0.25">
      <c r="K176" s="4"/>
      <c r="L176" s="5"/>
      <c r="M176" s="4"/>
    </row>
    <row r="177" spans="11:13" x14ac:dyDescent="0.25">
      <c r="K177" s="4"/>
      <c r="L177" s="5"/>
      <c r="M177" s="4"/>
    </row>
    <row r="178" spans="11:13" x14ac:dyDescent="0.25">
      <c r="K178" s="4"/>
      <c r="L178" s="5"/>
      <c r="M178" s="4"/>
    </row>
    <row r="179" spans="11:13" x14ac:dyDescent="0.25">
      <c r="K179" s="4"/>
      <c r="L179" s="5"/>
      <c r="M179" s="4"/>
    </row>
    <row r="180" spans="11:13" ht="22.5" customHeight="1" x14ac:dyDescent="0.25">
      <c r="K180" s="4"/>
      <c r="L180" s="5"/>
      <c r="M180" s="4"/>
    </row>
    <row r="181" spans="11:13" x14ac:dyDescent="0.25">
      <c r="K181" s="4"/>
      <c r="L181" s="5"/>
      <c r="M181" s="4"/>
    </row>
    <row r="182" spans="11:13" x14ac:dyDescent="0.25">
      <c r="K182" s="4"/>
      <c r="L182" s="5"/>
      <c r="M182" s="4"/>
    </row>
    <row r="183" spans="11:13" x14ac:dyDescent="0.25">
      <c r="K183" s="4"/>
      <c r="L183" s="5"/>
      <c r="M183" s="4"/>
    </row>
    <row r="184" spans="11:13" x14ac:dyDescent="0.25">
      <c r="K184" s="4"/>
      <c r="L184" s="5"/>
      <c r="M184" s="4"/>
    </row>
    <row r="185" spans="11:13" ht="22.5" customHeight="1" x14ac:dyDescent="0.25">
      <c r="K185" s="4"/>
      <c r="L185" s="5"/>
      <c r="M185" s="4"/>
    </row>
    <row r="186" spans="11:13" x14ac:dyDescent="0.25">
      <c r="K186" s="4"/>
      <c r="L186" s="5"/>
      <c r="M186" s="4"/>
    </row>
    <row r="187" spans="11:13" x14ac:dyDescent="0.25">
      <c r="K187" s="4"/>
      <c r="L187" s="5"/>
      <c r="M187" s="4"/>
    </row>
    <row r="188" spans="11:13" x14ac:dyDescent="0.25">
      <c r="K188" s="4"/>
      <c r="L188" s="5"/>
      <c r="M188" s="4"/>
    </row>
    <row r="189" spans="11:13" x14ac:dyDescent="0.25">
      <c r="K189" s="4"/>
      <c r="L189" s="5"/>
      <c r="M189" s="4"/>
    </row>
    <row r="190" spans="11:13" ht="22.5" customHeight="1" x14ac:dyDescent="0.25"/>
    <row r="191" spans="11:13" ht="130.5" customHeight="1" x14ac:dyDescent="0.25"/>
    <row r="195" ht="14.25" customHeight="1" x14ac:dyDescent="0.25"/>
    <row r="196" ht="27" customHeight="1" x14ac:dyDescent="0.25"/>
    <row r="197" ht="14.25" customHeight="1" x14ac:dyDescent="0.25"/>
    <row r="198" ht="14.25" customHeight="1" x14ac:dyDescent="0.25"/>
    <row r="199" ht="55.5" customHeight="1" x14ac:dyDescent="0.25"/>
    <row r="200" ht="14.25" customHeight="1" x14ac:dyDescent="0.25"/>
    <row r="201" ht="30" customHeight="1" x14ac:dyDescent="0.25"/>
    <row r="202" ht="14.25" customHeight="1" x14ac:dyDescent="0.25"/>
    <row r="203" ht="14.25" customHeight="1" x14ac:dyDescent="0.25"/>
    <row r="204" ht="42.75" customHeight="1" x14ac:dyDescent="0.25"/>
    <row r="205" ht="14.25" customHeight="1" x14ac:dyDescent="0.25"/>
    <row r="206" ht="42" customHeight="1" x14ac:dyDescent="0.25"/>
    <row r="207" ht="14.25" customHeight="1" x14ac:dyDescent="0.25"/>
    <row r="208" ht="14.25" customHeight="1" x14ac:dyDescent="0.25"/>
    <row r="209" ht="39" customHeight="1" x14ac:dyDescent="0.25"/>
    <row r="210" ht="14.25" customHeight="1" x14ac:dyDescent="0.25"/>
    <row r="211" ht="30.75" customHeight="1" x14ac:dyDescent="0.25"/>
    <row r="212" ht="14.25" customHeight="1" x14ac:dyDescent="0.25"/>
    <row r="213" ht="14.25" customHeight="1" x14ac:dyDescent="0.25"/>
    <row r="214" ht="57.75" customHeight="1" x14ac:dyDescent="0.25"/>
    <row r="215" ht="14.25" customHeight="1" x14ac:dyDescent="0.25"/>
    <row r="216" ht="29.25" customHeight="1" x14ac:dyDescent="0.25"/>
    <row r="217" ht="14.25" customHeight="1" x14ac:dyDescent="0.25"/>
    <row r="218" ht="14.25" customHeight="1" x14ac:dyDescent="0.25"/>
    <row r="219" ht="41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27" customHeight="1" x14ac:dyDescent="0.25"/>
    <row r="227" ht="16.5" customHeight="1" x14ac:dyDescent="0.25"/>
    <row r="228" ht="78" customHeight="1" x14ac:dyDescent="0.25"/>
    <row r="229" ht="20.25" customHeight="1" x14ac:dyDescent="0.25"/>
    <row r="230" ht="21" customHeight="1" x14ac:dyDescent="0.25"/>
    <row r="231" ht="27.75" customHeight="1" x14ac:dyDescent="0.25"/>
    <row r="232" ht="16.5" customHeight="1" x14ac:dyDescent="0.25"/>
    <row r="233" ht="19.5" customHeight="1" x14ac:dyDescent="0.25"/>
    <row r="234" ht="83.25" customHeight="1" x14ac:dyDescent="0.25"/>
    <row r="235" ht="28.5" customHeight="1" x14ac:dyDescent="0.25"/>
    <row r="236" ht="27.75" customHeight="1" x14ac:dyDescent="0.25"/>
    <row r="237" ht="27.75" customHeight="1" x14ac:dyDescent="0.25"/>
    <row r="238" ht="26.25" customHeight="1" x14ac:dyDescent="0.25"/>
    <row r="239" ht="18.75" customHeight="1" x14ac:dyDescent="0.25"/>
    <row r="240" ht="85.5" customHeight="1" x14ac:dyDescent="0.25"/>
    <row r="241" ht="17.25" customHeight="1" x14ac:dyDescent="0.25"/>
    <row r="242" ht="20.25" customHeight="1" x14ac:dyDescent="0.25"/>
    <row r="243" ht="25.5" customHeight="1" x14ac:dyDescent="0.25"/>
    <row r="244" ht="15.75" customHeight="1" x14ac:dyDescent="0.25"/>
    <row r="245" ht="18" customHeight="1" x14ac:dyDescent="0.25"/>
    <row r="246" ht="82.5" customHeight="1" x14ac:dyDescent="0.25"/>
    <row r="247" ht="27.75" customHeight="1" x14ac:dyDescent="0.25"/>
    <row r="248" ht="27.75" customHeight="1" x14ac:dyDescent="0.25"/>
    <row r="249" ht="27.75" customHeight="1" x14ac:dyDescent="0.25"/>
    <row r="250" ht="26.25" customHeight="1" x14ac:dyDescent="0.25"/>
    <row r="251" ht="24.75" customHeight="1" x14ac:dyDescent="0.25"/>
    <row r="252" ht="24.75" customHeight="1" x14ac:dyDescent="0.25"/>
  </sheetData>
  <mergeCells count="181">
    <mergeCell ref="A117:J117"/>
    <mergeCell ref="C7:E7"/>
    <mergeCell ref="F7:F8"/>
    <mergeCell ref="G1:J1"/>
    <mergeCell ref="A5:B5"/>
    <mergeCell ref="A6:B6"/>
    <mergeCell ref="A4:B4"/>
    <mergeCell ref="A7:A8"/>
    <mergeCell ref="C16:E16"/>
    <mergeCell ref="C17:E17"/>
    <mergeCell ref="C21:E21"/>
    <mergeCell ref="C4:J4"/>
    <mergeCell ref="C5:J5"/>
    <mergeCell ref="C6:J6"/>
    <mergeCell ref="A2:J2"/>
    <mergeCell ref="A116:J116"/>
    <mergeCell ref="G7:I7"/>
    <mergeCell ref="H9:H11"/>
    <mergeCell ref="I9:I11"/>
    <mergeCell ref="B50:B51"/>
    <mergeCell ref="A50:A55"/>
    <mergeCell ref="A44:A49"/>
    <mergeCell ref="F115:G115"/>
    <mergeCell ref="J9:J11"/>
    <mergeCell ref="C10:E10"/>
    <mergeCell ref="C11:E11"/>
    <mergeCell ref="A110:A113"/>
    <mergeCell ref="A27:A31"/>
    <mergeCell ref="C27:E27"/>
    <mergeCell ref="F27:F29"/>
    <mergeCell ref="G27:G29"/>
    <mergeCell ref="J27:J29"/>
    <mergeCell ref="C28:E28"/>
    <mergeCell ref="C29:E29"/>
    <mergeCell ref="A38:A43"/>
    <mergeCell ref="B38:B39"/>
    <mergeCell ref="F38:F41"/>
    <mergeCell ref="C34:E34"/>
    <mergeCell ref="C35:E35"/>
    <mergeCell ref="C33:E33"/>
    <mergeCell ref="J38:J41"/>
    <mergeCell ref="I38:I41"/>
    <mergeCell ref="J50:J53"/>
    <mergeCell ref="J7:J8"/>
    <mergeCell ref="A9:A13"/>
    <mergeCell ref="C9:E9"/>
    <mergeCell ref="F9:F11"/>
    <mergeCell ref="G9:G11"/>
    <mergeCell ref="C22:E22"/>
    <mergeCell ref="B7:B8"/>
    <mergeCell ref="C23:E23"/>
    <mergeCell ref="C15:E15"/>
    <mergeCell ref="A14:A19"/>
    <mergeCell ref="B14:B15"/>
    <mergeCell ref="J14:J17"/>
    <mergeCell ref="I14:I17"/>
    <mergeCell ref="H14:H17"/>
    <mergeCell ref="G14:G17"/>
    <mergeCell ref="F14:F17"/>
    <mergeCell ref="H38:H41"/>
    <mergeCell ref="G38:G41"/>
    <mergeCell ref="I56:I59"/>
    <mergeCell ref="H56:H59"/>
    <mergeCell ref="I50:I53"/>
    <mergeCell ref="H50:H53"/>
    <mergeCell ref="G50:G53"/>
    <mergeCell ref="F50:F53"/>
    <mergeCell ref="C45:E45"/>
    <mergeCell ref="C46:E46"/>
    <mergeCell ref="C47:E47"/>
    <mergeCell ref="C39:E39"/>
    <mergeCell ref="C40:E40"/>
    <mergeCell ref="C41:E41"/>
    <mergeCell ref="A3:B3"/>
    <mergeCell ref="C3:N3"/>
    <mergeCell ref="I62:I65"/>
    <mergeCell ref="J62:J65"/>
    <mergeCell ref="C63:E63"/>
    <mergeCell ref="C64:E64"/>
    <mergeCell ref="C65:E65"/>
    <mergeCell ref="A62:A67"/>
    <mergeCell ref="B62:B63"/>
    <mergeCell ref="F62:F65"/>
    <mergeCell ref="G62:G65"/>
    <mergeCell ref="H62:H65"/>
    <mergeCell ref="C51:E51"/>
    <mergeCell ref="C52:E52"/>
    <mergeCell ref="C53:E53"/>
    <mergeCell ref="J57:J59"/>
    <mergeCell ref="C58:E58"/>
    <mergeCell ref="C59:E59"/>
    <mergeCell ref="A57:A61"/>
    <mergeCell ref="C57:E57"/>
    <mergeCell ref="F57:F59"/>
    <mergeCell ref="G57:G59"/>
    <mergeCell ref="A68:A73"/>
    <mergeCell ref="B68:B69"/>
    <mergeCell ref="F68:F71"/>
    <mergeCell ref="G68:G71"/>
    <mergeCell ref="H68:H71"/>
    <mergeCell ref="I68:I71"/>
    <mergeCell ref="J68:J71"/>
    <mergeCell ref="C69:E69"/>
    <mergeCell ref="C70:E70"/>
    <mergeCell ref="C71:E71"/>
    <mergeCell ref="A74:A79"/>
    <mergeCell ref="B74:B75"/>
    <mergeCell ref="F74:F77"/>
    <mergeCell ref="G74:G77"/>
    <mergeCell ref="H74:H77"/>
    <mergeCell ref="I74:I77"/>
    <mergeCell ref="J74:J77"/>
    <mergeCell ref="C75:E75"/>
    <mergeCell ref="C76:E76"/>
    <mergeCell ref="C77:E77"/>
    <mergeCell ref="A80:A85"/>
    <mergeCell ref="B80:B81"/>
    <mergeCell ref="F80:F83"/>
    <mergeCell ref="G80:G83"/>
    <mergeCell ref="H80:H83"/>
    <mergeCell ref="I80:I83"/>
    <mergeCell ref="J80:J83"/>
    <mergeCell ref="C81:E81"/>
    <mergeCell ref="C82:E82"/>
    <mergeCell ref="C83:E83"/>
    <mergeCell ref="A86:A91"/>
    <mergeCell ref="B86:B87"/>
    <mergeCell ref="F86:F89"/>
    <mergeCell ref="G86:G89"/>
    <mergeCell ref="H86:H89"/>
    <mergeCell ref="I86:I89"/>
    <mergeCell ref="J86:J89"/>
    <mergeCell ref="C87:E87"/>
    <mergeCell ref="C88:E88"/>
    <mergeCell ref="C89:E89"/>
    <mergeCell ref="A92:A97"/>
    <mergeCell ref="B92:B93"/>
    <mergeCell ref="F92:F95"/>
    <mergeCell ref="G92:G95"/>
    <mergeCell ref="H92:H95"/>
    <mergeCell ref="I92:I95"/>
    <mergeCell ref="J92:J95"/>
    <mergeCell ref="C93:E93"/>
    <mergeCell ref="C94:E94"/>
    <mergeCell ref="C95:E95"/>
    <mergeCell ref="A98:A103"/>
    <mergeCell ref="B98:B99"/>
    <mergeCell ref="F98:F101"/>
    <mergeCell ref="G98:G101"/>
    <mergeCell ref="H98:H101"/>
    <mergeCell ref="I98:I101"/>
    <mergeCell ref="J98:J101"/>
    <mergeCell ref="C99:E99"/>
    <mergeCell ref="C100:E100"/>
    <mergeCell ref="C101:E101"/>
    <mergeCell ref="A104:A109"/>
    <mergeCell ref="B104:B105"/>
    <mergeCell ref="F104:F107"/>
    <mergeCell ref="G104:G107"/>
    <mergeCell ref="H104:H107"/>
    <mergeCell ref="I104:I107"/>
    <mergeCell ref="J104:J107"/>
    <mergeCell ref="C105:E105"/>
    <mergeCell ref="C106:E106"/>
    <mergeCell ref="C107:E107"/>
    <mergeCell ref="I26:I29"/>
    <mergeCell ref="H26:H29"/>
    <mergeCell ref="J32:J35"/>
    <mergeCell ref="I32:I35"/>
    <mergeCell ref="H32:H35"/>
    <mergeCell ref="G32:G35"/>
    <mergeCell ref="F32:F35"/>
    <mergeCell ref="A32:A37"/>
    <mergeCell ref="A20:A25"/>
    <mergeCell ref="B32:B33"/>
    <mergeCell ref="B20:B21"/>
    <mergeCell ref="J20:J23"/>
    <mergeCell ref="I20:I23"/>
    <mergeCell ref="H20:H23"/>
    <mergeCell ref="G20:G23"/>
    <mergeCell ref="F20:F23"/>
  </mergeCells>
  <phoneticPr fontId="2" type="noConversion"/>
  <pageMargins left="0.3" right="0.22" top="0.4" bottom="0.27" header="0.17" footer="0.16"/>
  <pageSetup paperSize="9" scale="57" fitToHeight="0" orientation="landscape" r:id="rId1"/>
  <headerFooter alignWithMargins="0"/>
  <rowBreaks count="2" manualBreakCount="2">
    <brk id="37" max="9" man="1"/>
    <brk id="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User</cp:lastModifiedBy>
  <cp:lastPrinted>2026-06-30T06:23:26Z</cp:lastPrinted>
  <dcterms:created xsi:type="dcterms:W3CDTF">2012-03-30T06:51:28Z</dcterms:created>
  <dcterms:modified xsi:type="dcterms:W3CDTF">2026-06-30T06:23:38Z</dcterms:modified>
</cp:coreProperties>
</file>