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430"/>
  <workbookPr/>
  <mc:AlternateContent xmlns:mc="http://schemas.openxmlformats.org/markup-compatibility/2006">
    <mc:Choice Requires="x15">
      <x15ac:absPath xmlns:x15ac="http://schemas.microsoft.com/office/spreadsheetml/2010/11/ac" url="Z:\Контратная служба\!Закупки 2026\! ЕАТ. Прямые договоры\215. Клей хирургический_Юсупов\Документация\"/>
    </mc:Choice>
  </mc:AlternateContent>
  <xr:revisionPtr revIDLastSave="0" documentId="13_ncr:1_{A4EEE99F-0A58-4431-9C7F-6DA1FD224CC1}" xr6:coauthVersionLast="47" xr6:coauthVersionMax="47" xr10:uidLastSave="{00000000-0000-0000-0000-000000000000}"/>
  <bookViews>
    <workbookView xWindow="28680" yWindow="-120" windowWidth="29040" windowHeight="15840" xr2:uid="{00000000-000D-0000-FFFF-FFFF00000000}"/>
  </bookViews>
  <sheets>
    <sheet name="НМЦК" sheetId="1" r:id="rId1"/>
  </sheets>
  <calcPr calcId="191029" fullPrecision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Q10" i="1" l="1"/>
  <c r="R10" i="1" l="1"/>
  <c r="R11" i="1" s="1"/>
  <c r="O10" i="1"/>
  <c r="N10" i="1"/>
  <c r="L10" i="1"/>
  <c r="P10" i="1" l="1"/>
</calcChain>
</file>

<file path=xl/sharedStrings.xml><?xml version="1.0" encoding="utf-8"?>
<sst xmlns="http://schemas.openxmlformats.org/spreadsheetml/2006/main" count="34" uniqueCount="30">
  <si>
    <t>№ п/п</t>
  </si>
  <si>
    <t>Наименование товара</t>
  </si>
  <si>
    <t>КТРУ / ОКПД 2</t>
  </si>
  <si>
    <t>Ед. изм.</t>
  </si>
  <si>
    <t>Кол-во</t>
  </si>
  <si>
    <t>Цена без НДС (руб.)</t>
  </si>
  <si>
    <t>Сумма НДС (руб.)</t>
  </si>
  <si>
    <t>Источник ценовой информации (за цену единицы)</t>
  </si>
  <si>
    <t>% НДС</t>
  </si>
  <si>
    <t>Среднее квадратичное отклонение</t>
  </si>
  <si>
    <r>
      <t xml:space="preserve">Коэффициент вариации (%)
</t>
    </r>
    <r>
      <rPr>
        <i/>
        <sz val="10"/>
        <color theme="1"/>
        <rFont val="Times New Roman"/>
        <family val="1"/>
        <charset val="204"/>
      </rPr>
      <t>(не должен превышать 33 %)</t>
    </r>
  </si>
  <si>
    <t>Однородность совокупности значений выявленных цен без учета НДС</t>
  </si>
  <si>
    <t>Тип объекта закупки</t>
  </si>
  <si>
    <t>Товар</t>
  </si>
  <si>
    <t>НМЦК:</t>
  </si>
  <si>
    <t>Штука</t>
  </si>
  <si>
    <t>ОБОСНОВАНИЕ ЦЕНЫ КОНТРАКТА</t>
  </si>
  <si>
    <t>При обосновании цены контракта Заказчик руководствовался «Методическими рекомендациями по применению методов определения начальной (максимальной) цены контракта, цены контракта, заключаемого с единственным поставщиком (подрядчиком, исполнителем)», утвержденными приказом Министерства экономического развития Российской Федерации от 2 октября 2013 г. № 567.</t>
  </si>
  <si>
    <t>Средняя (средневзвешенная) цена единицы без учета НДС
(руб.)</t>
  </si>
  <si>
    <t>Средняя (средневзвешенная) цена единицы с учетом НДС
(руб.)</t>
  </si>
  <si>
    <t>Минимальная цена за единицу с учетом НДС
(руб.)</t>
  </si>
  <si>
    <t>Сумма по минимальной цене за единицу с учетом НДС
(руб.)</t>
  </si>
  <si>
    <t>Специалист  по закупкам: _______________ М.А. Антошин</t>
  </si>
  <si>
    <t>Дата подготовки обоснования НМЦК: 13.08.2026</t>
  </si>
  <si>
    <t>Клей хирургический биологический BioGlue, шприц 2 мл</t>
  </si>
  <si>
    <t>Коммерческое предложение
№ б/н
от 10.08.2026</t>
  </si>
  <si>
    <t>Коммерческое предложение
№ 58-08/26
от 10.08.2026</t>
  </si>
  <si>
    <t>Коммерческое предложение
№ К1180812
от 12.08.2026</t>
  </si>
  <si>
    <t>21.10.60.191</t>
  </si>
  <si>
    <t>на поставку клея хирургического для нужд ФГБУ «НМИЦ пульмонологии» ФМБА России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</si>
</sst>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i/>
      <sz val="10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8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4" fontId="1" fillId="0" borderId="1" xfId="0" applyNumberFormat="1" applyFont="1" applyBorder="1" applyAlignment="1">
      <alignment horizontal="center" vertical="center"/>
    </xf>
    <xf numFmtId="0" fontId="1" fillId="0" borderId="0" xfId="0" applyFont="1"/>
    <xf numFmtId="0" fontId="1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1" fillId="0" borderId="0" xfId="0" applyFont="1" applyFill="1"/>
    <xf numFmtId="4" fontId="3" fillId="0" borderId="1" xfId="0" applyNumberFormat="1" applyFont="1" applyFill="1" applyBorder="1" applyAlignment="1">
      <alignment horizontal="center" vertical="center"/>
    </xf>
    <xf numFmtId="4" fontId="1" fillId="0" borderId="1" xfId="0" applyNumberFormat="1" applyFont="1" applyFill="1" applyBorder="1" applyAlignment="1">
      <alignment horizontal="center" vertical="center"/>
    </xf>
    <xf numFmtId="0" fontId="1" fillId="0" borderId="1" xfId="0" applyFont="1" applyFill="1" applyBorder="1" applyAlignment="1">
      <alignment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3" fillId="0" borderId="0" xfId="0" applyFont="1" applyFill="1" applyAlignment="1">
      <alignment horizontal="center" vertical="center" wrapText="1"/>
    </xf>
    <xf numFmtId="0" fontId="3" fillId="0" borderId="0" xfId="0" applyFont="1" applyFill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1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3" fillId="0" borderId="2" xfId="0" applyFont="1" applyBorder="1" applyAlignment="1">
      <alignment horizontal="right" vertical="center"/>
    </xf>
    <xf numFmtId="0" fontId="3" fillId="0" borderId="4" xfId="0" applyFont="1" applyBorder="1" applyAlignment="1">
      <alignment horizontal="right" vertical="center"/>
    </xf>
    <xf numFmtId="0" fontId="3" fillId="0" borderId="3" xfId="0" applyFont="1" applyBorder="1" applyAlignment="1">
      <alignment horizontal="right" vertical="center"/>
    </xf>
    <xf numFmtId="0" fontId="1" fillId="0" borderId="2" xfId="0" applyFont="1" applyBorder="1" applyAlignment="1">
      <alignment horizontal="left" vertical="center" wrapText="1"/>
    </xf>
    <xf numFmtId="0" fontId="1" fillId="0" borderId="4" xfId="0" applyFont="1" applyBorder="1" applyAlignment="1">
      <alignment horizontal="left" vertical="center" wrapText="1"/>
    </xf>
    <xf numFmtId="0" fontId="1" fillId="0" borderId="3" xfId="0" applyFont="1" applyBorder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A2FF9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S15"/>
  <sheetViews>
    <sheetView tabSelected="1" zoomScaleNormal="100" workbookViewId="0">
      <selection activeCell="I17" sqref="I17"/>
    </sheetView>
  </sheetViews>
  <sheetFormatPr defaultRowHeight="15" x14ac:dyDescent="0.25"/>
  <cols>
    <col min="1" max="1" width="4.5703125" customWidth="1"/>
    <col min="2" max="2" width="31.42578125" customWidth="1"/>
    <col min="3" max="3" width="15.85546875" customWidth="1"/>
    <col min="6" max="11" width="13.7109375" customWidth="1"/>
    <col min="12" max="12" width="18.28515625" customWidth="1"/>
    <col min="14" max="14" width="18.28515625" customWidth="1"/>
    <col min="15" max="15" width="13.7109375" customWidth="1"/>
    <col min="16" max="16" width="18.28515625" customWidth="1"/>
    <col min="17" max="18" width="13.7109375" customWidth="1"/>
  </cols>
  <sheetData>
    <row r="1" spans="1:19" x14ac:dyDescent="0.25">
      <c r="A1" s="4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</row>
    <row r="2" spans="1:19" x14ac:dyDescent="0.25">
      <c r="A2" s="15" t="s">
        <v>16</v>
      </c>
      <c r="B2" s="15"/>
      <c r="C2" s="15"/>
      <c r="D2" s="15"/>
      <c r="E2" s="15"/>
      <c r="F2" s="15"/>
      <c r="G2" s="15"/>
      <c r="H2" s="15"/>
      <c r="I2" s="15"/>
      <c r="J2" s="15"/>
      <c r="K2" s="15"/>
      <c r="L2" s="15"/>
      <c r="M2" s="15"/>
      <c r="N2" s="15"/>
      <c r="O2" s="15"/>
      <c r="P2" s="15"/>
      <c r="Q2" s="15"/>
      <c r="R2" s="15"/>
      <c r="S2" s="15"/>
    </row>
    <row r="3" spans="1:19" x14ac:dyDescent="0.25">
      <c r="A3" s="13" t="s">
        <v>29</v>
      </c>
      <c r="B3" s="14"/>
      <c r="C3" s="14"/>
      <c r="D3" s="14"/>
      <c r="E3" s="14"/>
      <c r="F3" s="14"/>
      <c r="G3" s="14"/>
      <c r="H3" s="14"/>
      <c r="I3" s="14"/>
      <c r="J3" s="14"/>
      <c r="K3" s="14"/>
      <c r="L3" s="14"/>
      <c r="M3" s="14"/>
      <c r="N3" s="14"/>
      <c r="O3" s="14"/>
      <c r="P3" s="14"/>
      <c r="Q3" s="14"/>
      <c r="R3" s="14"/>
      <c r="S3" s="14"/>
    </row>
    <row r="4" spans="1:19" x14ac:dyDescent="0.25">
      <c r="A4" s="4"/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</row>
    <row r="5" spans="1:19" ht="30" customHeight="1" x14ac:dyDescent="0.25">
      <c r="A5" s="29" t="s">
        <v>17</v>
      </c>
      <c r="B5" s="30"/>
      <c r="C5" s="30"/>
      <c r="D5" s="30"/>
      <c r="E5" s="30"/>
      <c r="F5" s="30"/>
      <c r="G5" s="30"/>
      <c r="H5" s="30"/>
      <c r="I5" s="30"/>
      <c r="J5" s="30"/>
      <c r="K5" s="30"/>
      <c r="L5" s="30"/>
      <c r="M5" s="30"/>
      <c r="N5" s="30"/>
      <c r="O5" s="30"/>
      <c r="P5" s="30"/>
      <c r="Q5" s="30"/>
      <c r="R5" s="31"/>
      <c r="S5" s="16" t="s">
        <v>12</v>
      </c>
    </row>
    <row r="6" spans="1:19" ht="30" customHeight="1" x14ac:dyDescent="0.25">
      <c r="A6" s="16" t="s">
        <v>0</v>
      </c>
      <c r="B6" s="16" t="s">
        <v>1</v>
      </c>
      <c r="C6" s="16" t="s">
        <v>2</v>
      </c>
      <c r="D6" s="16" t="s">
        <v>3</v>
      </c>
      <c r="E6" s="16" t="s">
        <v>4</v>
      </c>
      <c r="F6" s="23" t="s">
        <v>7</v>
      </c>
      <c r="G6" s="24"/>
      <c r="H6" s="24"/>
      <c r="I6" s="24"/>
      <c r="J6" s="24"/>
      <c r="K6" s="25"/>
      <c r="L6" s="16" t="s">
        <v>18</v>
      </c>
      <c r="M6" s="16" t="s">
        <v>8</v>
      </c>
      <c r="N6" s="16" t="s">
        <v>19</v>
      </c>
      <c r="O6" s="19" t="s">
        <v>11</v>
      </c>
      <c r="P6" s="20"/>
      <c r="Q6" s="16" t="s">
        <v>20</v>
      </c>
      <c r="R6" s="16" t="s">
        <v>21</v>
      </c>
      <c r="S6" s="17"/>
    </row>
    <row r="7" spans="1:19" ht="45" customHeight="1" x14ac:dyDescent="0.25">
      <c r="A7" s="17"/>
      <c r="B7" s="17"/>
      <c r="C7" s="17"/>
      <c r="D7" s="17"/>
      <c r="E7" s="17"/>
      <c r="F7" s="21" t="s">
        <v>25</v>
      </c>
      <c r="G7" s="22"/>
      <c r="H7" s="21" t="s">
        <v>26</v>
      </c>
      <c r="I7" s="22"/>
      <c r="J7" s="21" t="s">
        <v>27</v>
      </c>
      <c r="K7" s="22"/>
      <c r="L7" s="17"/>
      <c r="M7" s="17"/>
      <c r="N7" s="17"/>
      <c r="O7" s="16" t="s">
        <v>9</v>
      </c>
      <c r="P7" s="16" t="s">
        <v>10</v>
      </c>
      <c r="Q7" s="17"/>
      <c r="R7" s="17"/>
      <c r="S7" s="17"/>
    </row>
    <row r="8" spans="1:19" ht="30" customHeight="1" x14ac:dyDescent="0.25">
      <c r="A8" s="18"/>
      <c r="B8" s="18"/>
      <c r="C8" s="18"/>
      <c r="D8" s="18"/>
      <c r="E8" s="18"/>
      <c r="F8" s="5" t="s">
        <v>5</v>
      </c>
      <c r="G8" s="5" t="s">
        <v>6</v>
      </c>
      <c r="H8" s="5" t="s">
        <v>5</v>
      </c>
      <c r="I8" s="5" t="s">
        <v>6</v>
      </c>
      <c r="J8" s="5" t="s">
        <v>5</v>
      </c>
      <c r="K8" s="5" t="s">
        <v>6</v>
      </c>
      <c r="L8" s="18"/>
      <c r="M8" s="18"/>
      <c r="N8" s="18"/>
      <c r="O8" s="18"/>
      <c r="P8" s="18"/>
      <c r="Q8" s="18"/>
      <c r="R8" s="18"/>
      <c r="S8" s="18"/>
    </row>
    <row r="9" spans="1:19" x14ac:dyDescent="0.25">
      <c r="A9" s="2">
        <v>1</v>
      </c>
      <c r="B9" s="2">
        <v>2</v>
      </c>
      <c r="C9" s="2">
        <v>3</v>
      </c>
      <c r="D9" s="2">
        <v>4</v>
      </c>
      <c r="E9" s="2">
        <v>5</v>
      </c>
      <c r="F9" s="6">
        <v>6</v>
      </c>
      <c r="G9" s="6">
        <v>7</v>
      </c>
      <c r="H9" s="6">
        <v>8</v>
      </c>
      <c r="I9" s="6">
        <v>9</v>
      </c>
      <c r="J9" s="6">
        <v>10</v>
      </c>
      <c r="K9" s="6">
        <v>11</v>
      </c>
      <c r="L9" s="2">
        <v>12</v>
      </c>
      <c r="M9" s="2">
        <v>13</v>
      </c>
      <c r="N9" s="2">
        <v>14</v>
      </c>
      <c r="O9" s="2">
        <v>15</v>
      </c>
      <c r="P9" s="2">
        <v>16</v>
      </c>
      <c r="Q9" s="2">
        <v>17</v>
      </c>
      <c r="R9" s="2">
        <v>18</v>
      </c>
      <c r="S9" s="2">
        <v>19</v>
      </c>
    </row>
    <row r="10" spans="1:19" ht="27.75" customHeight="1" x14ac:dyDescent="0.25">
      <c r="A10" s="1">
        <v>1</v>
      </c>
      <c r="B10" s="11" t="s">
        <v>24</v>
      </c>
      <c r="C10" s="12" t="s">
        <v>28</v>
      </c>
      <c r="D10" s="7" t="s">
        <v>15</v>
      </c>
      <c r="E10" s="7">
        <v>5</v>
      </c>
      <c r="F10" s="10">
        <v>31654</v>
      </c>
      <c r="G10" s="10">
        <v>0</v>
      </c>
      <c r="H10" s="10">
        <v>32176</v>
      </c>
      <c r="I10" s="10">
        <v>0</v>
      </c>
      <c r="J10" s="10">
        <v>32283</v>
      </c>
      <c r="K10" s="10">
        <v>0</v>
      </c>
      <c r="L10" s="3">
        <f>AVERAGE(F10,H10,J10)</f>
        <v>32037.67</v>
      </c>
      <c r="M10" s="10">
        <v>10</v>
      </c>
      <c r="N10" s="3">
        <f>AVERAGE(F10,H10,J10)+AVERAGE(G10,I10,K10)</f>
        <v>32037.67</v>
      </c>
      <c r="O10" s="3">
        <f>STDEV(F10,H10,J10)</f>
        <v>336.54</v>
      </c>
      <c r="P10" s="3">
        <f>O10/L10*100</f>
        <v>1.05</v>
      </c>
      <c r="Q10" s="3">
        <f>MIN(F10+G10,H10+I10,J10+K10)</f>
        <v>31654</v>
      </c>
      <c r="R10" s="3">
        <f>Q10*E10</f>
        <v>158270</v>
      </c>
      <c r="S10" s="7" t="s">
        <v>13</v>
      </c>
    </row>
    <row r="11" spans="1:19" x14ac:dyDescent="0.25">
      <c r="A11" s="26" t="s">
        <v>14</v>
      </c>
      <c r="B11" s="27"/>
      <c r="C11" s="27"/>
      <c r="D11" s="27"/>
      <c r="E11" s="27"/>
      <c r="F11" s="27"/>
      <c r="G11" s="27"/>
      <c r="H11" s="27"/>
      <c r="I11" s="27"/>
      <c r="J11" s="27"/>
      <c r="K11" s="27"/>
      <c r="L11" s="27"/>
      <c r="M11" s="27"/>
      <c r="N11" s="27"/>
      <c r="O11" s="27"/>
      <c r="P11" s="27"/>
      <c r="Q11" s="28"/>
      <c r="R11" s="9">
        <f>SUM(R10:R10)</f>
        <v>158270</v>
      </c>
      <c r="S11" s="4"/>
    </row>
    <row r="12" spans="1:19" x14ac:dyDescent="0.25">
      <c r="A12" s="4"/>
      <c r="B12" s="4"/>
      <c r="C12" s="4"/>
      <c r="D12" s="4"/>
      <c r="E12" s="4"/>
      <c r="F12" s="4"/>
      <c r="G12" s="4"/>
      <c r="H12" s="4"/>
      <c r="I12" s="4"/>
      <c r="J12" s="4"/>
      <c r="K12" s="4"/>
      <c r="L12" s="4"/>
      <c r="M12" s="4"/>
      <c r="N12" s="4"/>
      <c r="O12" s="4"/>
      <c r="P12" s="4"/>
      <c r="Q12" s="4"/>
      <c r="R12" s="4"/>
      <c r="S12" s="4"/>
    </row>
    <row r="13" spans="1:19" x14ac:dyDescent="0.25">
      <c r="A13" s="4" t="s">
        <v>23</v>
      </c>
      <c r="B13" s="4"/>
      <c r="C13" s="8"/>
      <c r="D13" s="4"/>
      <c r="E13" s="4"/>
      <c r="F13" s="4"/>
      <c r="G13" s="4"/>
      <c r="H13" s="4"/>
      <c r="I13" s="4"/>
      <c r="J13" s="4"/>
      <c r="K13" s="4"/>
      <c r="L13" s="4"/>
      <c r="M13" s="4"/>
      <c r="N13" s="4"/>
      <c r="O13" s="4"/>
      <c r="P13" s="4"/>
      <c r="Q13" s="4"/>
      <c r="R13" s="4"/>
      <c r="S13" s="4"/>
    </row>
    <row r="14" spans="1:19" x14ac:dyDescent="0.25">
      <c r="A14" s="4"/>
      <c r="B14" s="4"/>
      <c r="C14" s="4"/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</row>
    <row r="15" spans="1:19" x14ac:dyDescent="0.25">
      <c r="A15" s="4" t="s">
        <v>22</v>
      </c>
      <c r="B15" s="4"/>
      <c r="C15" s="4"/>
      <c r="D15" s="4"/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</row>
  </sheetData>
  <mergeCells count="22">
    <mergeCell ref="A11:Q11"/>
    <mergeCell ref="Q6:Q8"/>
    <mergeCell ref="R6:R8"/>
    <mergeCell ref="S5:S8"/>
    <mergeCell ref="A5:R5"/>
    <mergeCell ref="E6:E8"/>
    <mergeCell ref="A3:S3"/>
    <mergeCell ref="A2:S2"/>
    <mergeCell ref="L6:L8"/>
    <mergeCell ref="M6:M8"/>
    <mergeCell ref="N6:N8"/>
    <mergeCell ref="O7:O8"/>
    <mergeCell ref="P7:P8"/>
    <mergeCell ref="O6:P6"/>
    <mergeCell ref="F7:G7"/>
    <mergeCell ref="H7:I7"/>
    <mergeCell ref="J7:K7"/>
    <mergeCell ref="F6:K6"/>
    <mergeCell ref="A6:A8"/>
    <mergeCell ref="B6:B8"/>
    <mergeCell ref="C6:C8"/>
    <mergeCell ref="D6:D8"/>
  </mergeCells>
  <phoneticPr fontId="4" type="noConversion"/>
  <printOptions horizontalCentered="1"/>
  <pageMargins left="0.19685039370078741" right="0.19685039370078741" top="0.39370078740157483" bottom="0.19685039370078741" header="0" footer="0"/>
  <pageSetup paperSize="9" scale="56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НМЦК</vt:lpstr>
    </vt:vector>
  </TitlesOfParts>
  <Company>SPecialiST RePack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ФГБУ «НИИ пульмонологии» ФМБА России</dc:creator>
  <cp:lastModifiedBy>Максим Антошин</cp:lastModifiedBy>
  <cp:lastPrinted>2023-06-30T11:09:57Z</cp:lastPrinted>
  <dcterms:created xsi:type="dcterms:W3CDTF">2022-08-15T07:32:39Z</dcterms:created>
  <dcterms:modified xsi:type="dcterms:W3CDTF">2026-08-14T09:16:23Z</dcterms:modified>
</cp:coreProperties>
</file>