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E46BB74-8539-4F30-8D4F-7D517D7EA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 " sheetId="1" r:id="rId1"/>
  </sheets>
  <definedNames>
    <definedName name="_xlnm.Print_Area" localSheetId="0">'3 Поставщика '!$A$1:$R$79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4" i="1" l="1"/>
  <c r="R73" i="1"/>
  <c r="Q73" i="1"/>
  <c r="P73" i="1"/>
  <c r="O73" i="1"/>
  <c r="N73" i="1"/>
  <c r="M73" i="1"/>
  <c r="L73" i="1"/>
  <c r="R72" i="1"/>
  <c r="Q72" i="1"/>
  <c r="P72" i="1"/>
  <c r="O72" i="1"/>
  <c r="N72" i="1"/>
  <c r="M72" i="1"/>
  <c r="L72" i="1"/>
  <c r="R71" i="1"/>
  <c r="Q71" i="1"/>
  <c r="P71" i="1"/>
  <c r="O71" i="1"/>
  <c r="N71" i="1"/>
  <c r="M71" i="1"/>
  <c r="L71" i="1"/>
  <c r="R70" i="1"/>
  <c r="Q70" i="1"/>
  <c r="P70" i="1"/>
  <c r="O70" i="1"/>
  <c r="N70" i="1"/>
  <c r="M70" i="1"/>
  <c r="L70" i="1"/>
  <c r="R69" i="1"/>
  <c r="Q69" i="1"/>
  <c r="P69" i="1"/>
  <c r="O69" i="1"/>
  <c r="N69" i="1"/>
  <c r="M69" i="1"/>
  <c r="L69" i="1"/>
  <c r="R68" i="1"/>
  <c r="Q68" i="1"/>
  <c r="P68" i="1"/>
  <c r="O68" i="1"/>
  <c r="N68" i="1"/>
  <c r="M68" i="1"/>
  <c r="L68" i="1"/>
  <c r="R67" i="1"/>
  <c r="Q67" i="1"/>
  <c r="P67" i="1"/>
  <c r="O67" i="1"/>
  <c r="N67" i="1"/>
  <c r="M67" i="1"/>
  <c r="L67" i="1"/>
  <c r="R66" i="1"/>
  <c r="Q66" i="1"/>
  <c r="P66" i="1"/>
  <c r="O66" i="1"/>
  <c r="N66" i="1"/>
  <c r="M66" i="1"/>
  <c r="L66" i="1"/>
  <c r="R65" i="1"/>
  <c r="Q65" i="1"/>
  <c r="P65" i="1"/>
  <c r="O65" i="1"/>
  <c r="N65" i="1"/>
  <c r="M65" i="1"/>
  <c r="L65" i="1"/>
  <c r="R64" i="1"/>
  <c r="Q64" i="1"/>
  <c r="P64" i="1"/>
  <c r="O64" i="1"/>
  <c r="N64" i="1"/>
  <c r="M64" i="1"/>
  <c r="L64" i="1"/>
  <c r="R63" i="1"/>
  <c r="Q63" i="1"/>
  <c r="P63" i="1"/>
  <c r="O63" i="1"/>
  <c r="N63" i="1"/>
  <c r="M63" i="1"/>
  <c r="L63" i="1"/>
  <c r="R62" i="1"/>
  <c r="Q62" i="1"/>
  <c r="P62" i="1"/>
  <c r="O62" i="1"/>
  <c r="N62" i="1"/>
  <c r="M62" i="1"/>
  <c r="L62" i="1"/>
  <c r="R61" i="1"/>
  <c r="Q61" i="1"/>
  <c r="P61" i="1"/>
  <c r="O61" i="1"/>
  <c r="N61" i="1"/>
  <c r="M61" i="1"/>
  <c r="L61" i="1"/>
  <c r="R60" i="1"/>
  <c r="Q60" i="1"/>
  <c r="P60" i="1"/>
  <c r="O60" i="1"/>
  <c r="N60" i="1"/>
  <c r="M60" i="1"/>
  <c r="L60" i="1"/>
  <c r="R59" i="1"/>
  <c r="Q59" i="1"/>
  <c r="P59" i="1"/>
  <c r="O59" i="1"/>
  <c r="N59" i="1"/>
  <c r="M59" i="1"/>
  <c r="L59" i="1"/>
  <c r="R58" i="1"/>
  <c r="Q58" i="1"/>
  <c r="P58" i="1"/>
  <c r="O58" i="1"/>
  <c r="N58" i="1"/>
  <c r="M58" i="1"/>
  <c r="L58" i="1"/>
  <c r="R57" i="1"/>
  <c r="Q57" i="1"/>
  <c r="P57" i="1"/>
  <c r="O57" i="1"/>
  <c r="N57" i="1"/>
  <c r="M57" i="1"/>
  <c r="L57" i="1"/>
  <c r="R56" i="1"/>
  <c r="Q56" i="1"/>
  <c r="P56" i="1"/>
  <c r="O56" i="1"/>
  <c r="N56" i="1"/>
  <c r="M56" i="1"/>
  <c r="L56" i="1"/>
  <c r="R55" i="1"/>
  <c r="Q55" i="1"/>
  <c r="P55" i="1"/>
  <c r="O55" i="1"/>
  <c r="N55" i="1"/>
  <c r="M55" i="1"/>
  <c r="L55" i="1"/>
  <c r="R54" i="1"/>
  <c r="Q54" i="1"/>
  <c r="P54" i="1"/>
  <c r="O54" i="1"/>
  <c r="N54" i="1"/>
  <c r="M54" i="1"/>
  <c r="L54" i="1"/>
  <c r="R53" i="1"/>
  <c r="Q53" i="1"/>
  <c r="P53" i="1"/>
  <c r="O53" i="1"/>
  <c r="N53" i="1"/>
  <c r="M53" i="1"/>
  <c r="L53" i="1"/>
  <c r="R52" i="1"/>
  <c r="Q52" i="1"/>
  <c r="P52" i="1"/>
  <c r="O52" i="1"/>
  <c r="N52" i="1"/>
  <c r="M52" i="1"/>
  <c r="L52" i="1"/>
  <c r="R51" i="1"/>
  <c r="Q51" i="1"/>
  <c r="P51" i="1"/>
  <c r="O51" i="1"/>
  <c r="N51" i="1"/>
  <c r="M51" i="1"/>
  <c r="L51" i="1"/>
  <c r="R50" i="1"/>
  <c r="Q50" i="1"/>
  <c r="P50" i="1"/>
  <c r="O50" i="1"/>
  <c r="N50" i="1"/>
  <c r="M50" i="1"/>
  <c r="L50" i="1"/>
  <c r="R49" i="1"/>
  <c r="Q49" i="1"/>
  <c r="P49" i="1"/>
  <c r="O49" i="1"/>
  <c r="N49" i="1"/>
  <c r="M49" i="1"/>
  <c r="L49" i="1"/>
  <c r="R48" i="1"/>
  <c r="Q48" i="1"/>
  <c r="P48" i="1"/>
  <c r="O48" i="1"/>
  <c r="N48" i="1"/>
  <c r="M48" i="1"/>
  <c r="L48" i="1"/>
  <c r="R47" i="1"/>
  <c r="Q47" i="1"/>
  <c r="P47" i="1"/>
  <c r="O47" i="1"/>
  <c r="N47" i="1"/>
  <c r="M47" i="1"/>
  <c r="L47" i="1"/>
  <c r="R46" i="1"/>
  <c r="Q46" i="1"/>
  <c r="P46" i="1"/>
  <c r="O46" i="1"/>
  <c r="N46" i="1"/>
  <c r="M46" i="1"/>
  <c r="L46" i="1"/>
  <c r="R45" i="1"/>
  <c r="Q45" i="1"/>
  <c r="P45" i="1"/>
  <c r="O45" i="1"/>
  <c r="N45" i="1"/>
  <c r="M45" i="1"/>
  <c r="L45" i="1"/>
  <c r="R44" i="1"/>
  <c r="Q44" i="1"/>
  <c r="P44" i="1"/>
  <c r="O44" i="1"/>
  <c r="N44" i="1"/>
  <c r="M44" i="1"/>
  <c r="L44" i="1"/>
  <c r="R43" i="1"/>
  <c r="Q43" i="1"/>
  <c r="P43" i="1"/>
  <c r="O43" i="1"/>
  <c r="N43" i="1"/>
  <c r="M43" i="1"/>
  <c r="L43" i="1"/>
  <c r="R42" i="1"/>
  <c r="Q42" i="1"/>
  <c r="P42" i="1"/>
  <c r="O42" i="1"/>
  <c r="N42" i="1"/>
  <c r="M42" i="1"/>
  <c r="L42" i="1"/>
  <c r="R41" i="1"/>
  <c r="Q41" i="1"/>
  <c r="P41" i="1"/>
  <c r="O41" i="1"/>
  <c r="N41" i="1"/>
  <c r="M41" i="1"/>
  <c r="L41" i="1"/>
  <c r="R40" i="1"/>
  <c r="Q40" i="1"/>
  <c r="P40" i="1"/>
  <c r="O40" i="1"/>
  <c r="N40" i="1"/>
  <c r="M40" i="1"/>
  <c r="L40" i="1"/>
  <c r="R39" i="1"/>
  <c r="Q39" i="1"/>
  <c r="P39" i="1"/>
  <c r="O39" i="1"/>
  <c r="N39" i="1"/>
  <c r="M39" i="1"/>
  <c r="L39" i="1"/>
  <c r="R38" i="1"/>
  <c r="Q38" i="1"/>
  <c r="P38" i="1"/>
  <c r="O38" i="1"/>
  <c r="N38" i="1"/>
  <c r="M38" i="1"/>
  <c r="L38" i="1"/>
  <c r="R37" i="1"/>
  <c r="Q37" i="1"/>
  <c r="P37" i="1"/>
  <c r="O37" i="1"/>
  <c r="N37" i="1"/>
  <c r="M37" i="1"/>
  <c r="L37" i="1"/>
  <c r="R36" i="1"/>
  <c r="Q36" i="1"/>
  <c r="P36" i="1"/>
  <c r="O36" i="1"/>
  <c r="N36" i="1"/>
  <c r="M36" i="1"/>
  <c r="L36" i="1"/>
  <c r="R35" i="1"/>
  <c r="Q35" i="1"/>
  <c r="P35" i="1"/>
  <c r="O35" i="1"/>
  <c r="N35" i="1"/>
  <c r="M35" i="1"/>
  <c r="L35" i="1"/>
  <c r="R34" i="1"/>
  <c r="Q34" i="1"/>
  <c r="P34" i="1"/>
  <c r="O34" i="1"/>
  <c r="N34" i="1"/>
  <c r="M34" i="1"/>
  <c r="L34" i="1"/>
  <c r="R33" i="1"/>
  <c r="Q33" i="1"/>
  <c r="P33" i="1"/>
  <c r="O33" i="1"/>
  <c r="N33" i="1"/>
  <c r="M33" i="1"/>
  <c r="L33" i="1"/>
  <c r="R32" i="1"/>
  <c r="Q32" i="1"/>
  <c r="P32" i="1"/>
  <c r="O32" i="1"/>
  <c r="N32" i="1"/>
  <c r="M32" i="1"/>
  <c r="L32" i="1"/>
  <c r="R31" i="1"/>
  <c r="Q31" i="1"/>
  <c r="P31" i="1"/>
  <c r="O31" i="1"/>
  <c r="N31" i="1"/>
  <c r="M31" i="1"/>
  <c r="L31" i="1"/>
  <c r="R30" i="1"/>
  <c r="Q30" i="1"/>
  <c r="P30" i="1"/>
  <c r="O30" i="1"/>
  <c r="N30" i="1"/>
  <c r="M30" i="1"/>
  <c r="L30" i="1"/>
  <c r="R29" i="1"/>
  <c r="Q29" i="1"/>
  <c r="P29" i="1"/>
  <c r="O29" i="1"/>
  <c r="N29" i="1"/>
  <c r="M29" i="1"/>
  <c r="L29" i="1"/>
  <c r="R28" i="1"/>
  <c r="Q28" i="1"/>
  <c r="P28" i="1"/>
  <c r="O28" i="1"/>
  <c r="N28" i="1"/>
  <c r="M28" i="1"/>
  <c r="L28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R25" i="1"/>
  <c r="Q25" i="1"/>
  <c r="P25" i="1"/>
  <c r="O25" i="1"/>
  <c r="N25" i="1"/>
  <c r="M25" i="1"/>
  <c r="L25" i="1"/>
  <c r="R24" i="1"/>
  <c r="Q24" i="1"/>
  <c r="P24" i="1"/>
  <c r="O24" i="1"/>
  <c r="N24" i="1"/>
  <c r="M24" i="1"/>
  <c r="L24" i="1"/>
  <c r="R23" i="1"/>
  <c r="Q23" i="1"/>
  <c r="P23" i="1"/>
  <c r="O23" i="1"/>
  <c r="N23" i="1"/>
  <c r="M23" i="1"/>
  <c r="L23" i="1"/>
  <c r="R22" i="1"/>
  <c r="Q22" i="1"/>
  <c r="P22" i="1"/>
  <c r="O22" i="1"/>
  <c r="N22" i="1"/>
  <c r="M22" i="1"/>
  <c r="L22" i="1"/>
  <c r="R21" i="1"/>
  <c r="Q21" i="1"/>
  <c r="P21" i="1"/>
  <c r="O21" i="1"/>
  <c r="N21" i="1"/>
  <c r="M21" i="1"/>
  <c r="L21" i="1"/>
  <c r="R20" i="1"/>
  <c r="Q20" i="1"/>
  <c r="P20" i="1"/>
  <c r="O20" i="1"/>
  <c r="N20" i="1"/>
  <c r="M20" i="1"/>
  <c r="L20" i="1"/>
  <c r="R19" i="1"/>
  <c r="Q19" i="1"/>
  <c r="P19" i="1"/>
  <c r="O19" i="1"/>
  <c r="N19" i="1"/>
  <c r="M19" i="1"/>
  <c r="L19" i="1"/>
  <c r="R18" i="1"/>
  <c r="Q18" i="1"/>
  <c r="P18" i="1"/>
  <c r="O18" i="1"/>
  <c r="N18" i="1"/>
  <c r="M18" i="1"/>
  <c r="L18" i="1"/>
  <c r="R17" i="1"/>
  <c r="Q17" i="1"/>
  <c r="P17" i="1"/>
  <c r="O17" i="1"/>
  <c r="N17" i="1"/>
  <c r="M17" i="1"/>
  <c r="L17" i="1"/>
  <c r="R16" i="1"/>
  <c r="Q16" i="1"/>
  <c r="P16" i="1"/>
  <c r="O16" i="1"/>
  <c r="N16" i="1"/>
  <c r="M16" i="1"/>
  <c r="L16" i="1"/>
  <c r="R15" i="1"/>
  <c r="Q15" i="1"/>
  <c r="P15" i="1"/>
  <c r="O15" i="1"/>
  <c r="N15" i="1"/>
  <c r="M15" i="1"/>
  <c r="L15" i="1"/>
  <c r="R14" i="1"/>
  <c r="Q14" i="1"/>
  <c r="P14" i="1"/>
  <c r="O14" i="1"/>
  <c r="N14" i="1"/>
  <c r="M14" i="1"/>
  <c r="L14" i="1"/>
  <c r="R13" i="1"/>
  <c r="Q13" i="1"/>
  <c r="P13" i="1"/>
  <c r="O13" i="1"/>
  <c r="N13" i="1"/>
  <c r="M13" i="1"/>
  <c r="L13" i="1"/>
  <c r="R12" i="1"/>
  <c r="Q12" i="1"/>
  <c r="P12" i="1"/>
  <c r="O12" i="1"/>
  <c r="N12" i="1"/>
  <c r="M12" i="1"/>
  <c r="L12" i="1"/>
  <c r="R11" i="1"/>
  <c r="Q11" i="1"/>
  <c r="P11" i="1"/>
  <c r="O11" i="1"/>
  <c r="N11" i="1"/>
  <c r="M11" i="1"/>
  <c r="L11" i="1"/>
  <c r="R10" i="1"/>
  <c r="Q10" i="1"/>
  <c r="P10" i="1"/>
  <c r="O10" i="1"/>
  <c r="N10" i="1"/>
  <c r="M10" i="1"/>
  <c r="L10" i="1"/>
  <c r="R9" i="1"/>
  <c r="Q9" i="1"/>
  <c r="P9" i="1"/>
  <c r="O9" i="1"/>
  <c r="N9" i="1"/>
  <c r="M9" i="1"/>
  <c r="L9" i="1"/>
  <c r="O74" i="1" l="1"/>
  <c r="N74" i="1"/>
  <c r="L74" i="1"/>
  <c r="M74" i="1" s="1"/>
  <c r="P74" i="1" l="1"/>
</calcChain>
</file>

<file path=xl/sharedStrings.xml><?xml version="1.0" encoding="utf-8"?>
<sst xmlns="http://schemas.openxmlformats.org/spreadsheetml/2006/main" count="226" uniqueCount="117">
  <si>
    <t>УТВЕРЖДАЮ</t>
  </si>
  <si>
    <t>Директор ФГБУН "НБС-ННЦ"</t>
  </si>
  <si>
    <t xml:space="preserve">_________________ Ю.В. Плугатарь </t>
  </si>
  <si>
    <t>"____" __________________ 2026 г.</t>
  </si>
  <si>
    <t>№ п/п</t>
  </si>
  <si>
    <t>ОКПД</t>
  </si>
  <si>
    <t>КТРУ</t>
  </si>
  <si>
    <t>Наименование товара</t>
  </si>
  <si>
    <t>Единица измерения</t>
  </si>
  <si>
    <t>Кол-во</t>
  </si>
  <si>
    <t xml:space="preserve">Поставщик 1            Вх. №    </t>
  </si>
  <si>
    <t xml:space="preserve">Поставщик 2                  Вх. № </t>
  </si>
  <si>
    <t>Поставщик 3           Вх. №</t>
  </si>
  <si>
    <t>Источник №4</t>
  </si>
  <si>
    <t>Источник №5</t>
  </si>
  <si>
    <t>Средняя цена (руб.)</t>
  </si>
  <si>
    <t>цена за еденицу измерения с округлением до сотой доли после запятой (руб.)</t>
  </si>
  <si>
    <t>Кол-во знач.</t>
  </si>
  <si>
    <t>Сред.квадр.откл. σ=</t>
  </si>
  <si>
    <t>Коэфф вариации V=</t>
  </si>
  <si>
    <t>Совокупность значений</t>
  </si>
  <si>
    <t>НМЦД</t>
  </si>
  <si>
    <t>Цена (руб.)</t>
  </si>
  <si>
    <t>Цена за ед.изм.</t>
  </si>
  <si>
    <t>20.41.32.119</t>
  </si>
  <si>
    <t>Средство чистящее для кухни AZELIT, жидкость, 5л, канистра, GRASS, -, Россия</t>
  </si>
  <si>
    <t>шт</t>
  </si>
  <si>
    <t>21.20.10.158</t>
  </si>
  <si>
    <t>Антисептик для рук и поверхностей спиртосодержащий(70%) 5л GRASS DESO C9, дезинфицирующ, жидкость, -</t>
  </si>
  <si>
    <t>27.20.11.000</t>
  </si>
  <si>
    <t>Батарейка LR06/AА, щелочная  (20шт)  спайка, SUPER Alkaline GP Super, -, Китай</t>
  </si>
  <si>
    <t>Батарейка LR06/AА, щелочная  (4шт)  спайка, SUPER Alkaline GP, -, Китай</t>
  </si>
  <si>
    <t>Батарейка LR03/AAА, щелочная  (20шт)  спайка, SUPER Alkaline GP Super, -, Китай</t>
  </si>
  <si>
    <t>Батарейка LR03/AAА, щелочная  (4шт)  спайка, SUPER Alkaline GP, -, Китай</t>
  </si>
  <si>
    <t xml:space="preserve">17.22.11.110 </t>
  </si>
  <si>
    <t>Бумага туалетная 2-слойная, 7Я , , рулон, с втулкой, белая, 16м, 145л  (4шт) , -, Россия</t>
  </si>
  <si>
    <t>Бумага туалетная 2-слойная, Лилия , , рулон, с втулкой, белая, 12,5м,   (4шт) , -, Россия</t>
  </si>
  <si>
    <t>Бумага туалетная 1-сл, CLEANLY , , рулон, без втулки, серая, 65м, (1шт), (40шт/уп) М-78, -, Россия</t>
  </si>
  <si>
    <t xml:space="preserve">22.19.73.119 </t>
  </si>
  <si>
    <t>Вантуз, диаметр 15 см, высота 35 см, -</t>
  </si>
  <si>
    <t xml:space="preserve">22.29.23.120 </t>
  </si>
  <si>
    <t>Ведро , круглое, пластик, 10л, ,  ассорти, NN, -, Россия</t>
  </si>
  <si>
    <t>32.91.11.000</t>
  </si>
  <si>
    <t>Веник сорго _, . первый сорт, NN, -, Россия</t>
  </si>
  <si>
    <t xml:space="preserve">25.99.12.112 </t>
  </si>
  <si>
    <t>Мочалка металлическая, _, _, 9 х 3см,  (1шт) , OfficeClean, -, Китай</t>
  </si>
  <si>
    <t>Губка для мытья посуды абразив, _, Макси, 9 х 6,5 х 2,7см,  (5шт) , OfficeClean, -, Россия</t>
  </si>
  <si>
    <t>Зубочистки, картонная упаковка  (1000шт в индивид.упаковке) , LAIMA, -, Россия</t>
  </si>
  <si>
    <t>Зубной набор одноразовый  (з/щетка + з/паста 5г) , пакет, H.Collection, -, Россия</t>
  </si>
  <si>
    <t>Комплект уборочный  (совок с длинной ручкой + щетка) , пластик, ассорти, Любаша, -, Китай</t>
  </si>
  <si>
    <t>Метла полипропиленовая круглая, 4-кольцевая, с черенком, NN, -, Россия</t>
  </si>
  <si>
    <t>Средство моющее для посуды, жидкость, 5л , ПЭТ, OfficeClean, -, Россия</t>
  </si>
  <si>
    <t>Средство моющее для полов и стен, жидкость, 5л _, канистра, LAIMA, -, Россия</t>
  </si>
  <si>
    <t>Мыло жидкое _, бутылка ПЭТ, 5л, с глицерином, МЕЛОДИЯ , -, Россия</t>
  </si>
  <si>
    <t>Мыло  кусковое туалетное, 100г, ассорти  (1шт) , Моск.Мыловар, -, Россия</t>
  </si>
  <si>
    <t>Мыло одноразовое 13г, флопак, H.Collection, -, Россия</t>
  </si>
  <si>
    <t>Насадка МОП для влажной уборки пола, карманы, микрофибра, ворс 2см (4шт)  (42х12 см) , LAIMA, -, Кит</t>
  </si>
  <si>
    <t>Освежитель для воздуха OfficeClean, 300 мл , После дождя, -</t>
  </si>
  <si>
    <t>Средство для выведения пятен, отбеливатель Белизна, гель, 1л OfficeClean, -, Россия</t>
  </si>
  <si>
    <t>Пакет фасовочный, 14 х 35см, 6мкм, прозрачный, пласт  (1000шт) , NN, -, Россия</t>
  </si>
  <si>
    <t>Пакет фасовочный, 18 х 35см, 7мкм, прозрачный, пласт  (1000шт) , NN, -, Россия</t>
  </si>
  <si>
    <t>Пленка пищевая ПЭ 300мм/200м/6мкм, NN, -, Россия</t>
  </si>
  <si>
    <t>Полироль для мебели, аэрозоль, 300мл, MAX с воском, SKY, -, Россия</t>
  </si>
  <si>
    <t>Полотенце бумажное 2-сл, OfficeClean Professional, 246254, пачка Z-сл, 190л, 21 х 23см, ,  (1шт) , -</t>
  </si>
  <si>
    <t>Салфетка бумажная  сервировочная 1-слойная, 24 х 24см, белая  (100шт) , 7Я , -, Россия</t>
  </si>
  <si>
    <t>Салфетка хозяйственная универсальная, вискоза, , 30 х 38см,  (5шт) , , OfficeClean, -, Россия</t>
  </si>
  <si>
    <t>Совок пластиковый, ручка, 71см, с кием Альтернатива М1022, NN, , Россия</t>
  </si>
  <si>
    <t>Средство для дезинфекции ЧЗ НИКА-2, 5л, канистра, НИКА, ВЫПИСКА, ВЫПИСКА, Россия</t>
  </si>
  <si>
    <t>Средство для стекол и зеркал CLEAN GLASS, жидкость, 5л, канистра, GRASS, -, Россия</t>
  </si>
  <si>
    <t>Стиральный порошок жидкий для цветного белья, 1л, _ 7Я, -, Россия</t>
  </si>
  <si>
    <t>Средство  для сантехники жидкость, 750мл, "Универсал", с активным хлором, Чистин, -, Россия</t>
  </si>
  <si>
    <t>Флакон дихлофос, 200мл, без запаха, Mr.Volt, -, Россия</t>
  </si>
  <si>
    <t>Таз пластик 10л, без крышки, NN, ВЫПИСКА, Россия</t>
  </si>
  <si>
    <t>Тряпка для уборки пола, хлопок, , 80 х 100см,  (1шт) , , OfficeClean, -, Россия</t>
  </si>
  <si>
    <t>Фольга пищевая OfficeClean, прочная, 29см*20м, 8мкм, в рулоне, -</t>
  </si>
  <si>
    <t>Средство для сантехники DOS-GEL, гель, 0,75л, флакон, GRASS, ВЫПИСКА, Россия</t>
  </si>
  <si>
    <t>Средство чистящее универсальное, крем, _, 500мл, с микрокристаллами, Cif, -, Россия</t>
  </si>
  <si>
    <t>Шампунь одноразовый 30мл, флакон, H.Collection, -, Россия</t>
  </si>
  <si>
    <t>Швабра для мытья пола, 32см, дерево, VEGA, -, Россия</t>
  </si>
  <si>
    <t>Перчатки резиновые плотные, х/б напыл., , 1 пара, OfficeClean, -, Китай, L</t>
  </si>
  <si>
    <t>Перчатки резиновые плотные, х/б напыл., , 1 пара, OfficeClean, -, Китай, M</t>
  </si>
  <si>
    <t>Помпа механическая Руспэт встраиваемая синий</t>
  </si>
  <si>
    <t>Комплект защита от комаров Help 30 ночей фумигатор (80502)</t>
  </si>
  <si>
    <t>Липкая лента от мух мухоловка КОМПЛЕКТ 4шт., NADZOR, IFR001P</t>
  </si>
  <si>
    <t>Бумага для выпечки силиконизированная, пергамент 38 см х 100 м, цвет белый, LAIMA, CH, 609588</t>
  </si>
  <si>
    <t>Шторка для ванной EVA, 180х180см, кольца в комплекте, БЕЛАЯ ГОЛОГРАФИЯ, PRIMILA (ПРИМИЛА), 700102</t>
  </si>
  <si>
    <t>Коврик противоскользящий РМС ПВХ 35х68см прозрачный (К-08-68х35)</t>
  </si>
  <si>
    <t>Итого:</t>
  </si>
  <si>
    <r>
      <rPr>
        <sz val="12"/>
        <rFont val="Times New Roman"/>
        <charset val="134"/>
      </rPr>
      <t>В стоимость включены таможенные налоги и сборы, упаковка, страховка,</t>
    </r>
    <r>
      <rPr>
        <sz val="12"/>
        <color indexed="2"/>
        <rFont val="Times New Roman"/>
        <charset val="134"/>
      </rPr>
      <t xml:space="preserve"> доставка, погрузка-разгрузка до адреса Заказчика</t>
    </r>
  </si>
  <si>
    <r>
      <rPr>
        <sz val="12"/>
        <rFont val="Times New Roman"/>
        <charset val="134"/>
      </rPr>
      <t>Расчет произвел:</t>
    </r>
    <r>
      <rPr>
        <sz val="12"/>
        <color indexed="2"/>
        <rFont val="Times New Roman"/>
        <charset val="134"/>
      </rPr>
      <t xml:space="preserve"> специалист по продуктам</t>
    </r>
    <r>
      <rPr>
        <sz val="12"/>
        <rFont val="Times New Roman"/>
        <charset val="134"/>
      </rPr>
      <t xml:space="preserve">                                      ___________________ Шевцова Н.С..</t>
    </r>
  </si>
  <si>
    <t>22.29.29.190</t>
  </si>
  <si>
    <t xml:space="preserve">20.42.18.190 </t>
  </si>
  <si>
    <t>20.41.32.111</t>
  </si>
  <si>
    <t>20.41.44.190</t>
  </si>
  <si>
    <t>20.41.31.130</t>
  </si>
  <si>
    <t>20.41.31.119</t>
  </si>
  <si>
    <t>13.92.29.110</t>
  </si>
  <si>
    <t>20.41.41.000</t>
  </si>
  <si>
    <t>13.92.21.120</t>
  </si>
  <si>
    <t>22.21.42.120</t>
  </si>
  <si>
    <t>20.41.43.120</t>
  </si>
  <si>
    <t>17.22.11.130</t>
  </si>
  <si>
    <t>13.92.29.120</t>
  </si>
  <si>
    <t>22.29.23.120</t>
  </si>
  <si>
    <t>20.41.32.113</t>
  </si>
  <si>
    <t>20.41.32.129</t>
  </si>
  <si>
    <t>21.20.10.241</t>
  </si>
  <si>
    <t>24.42.25.120</t>
  </si>
  <si>
    <t xml:space="preserve">20.41.32.110 </t>
  </si>
  <si>
    <t xml:space="preserve">20.42.16.110 </t>
  </si>
  <si>
    <t>16.29.14.191</t>
  </si>
  <si>
    <r>
      <t xml:space="preserve">Начальная (максимальная) цена договора рассчитана методом сопоставимых рыночных цен (анализа рынка), в соответсвии с приказом Минэкономразвития РФ от 02.10.2013 г. № 567                                                                       </t>
    </r>
    <r>
      <rPr>
        <sz val="14"/>
        <color theme="1"/>
        <rFont val="Times New Roman"/>
        <charset val="134"/>
      </rPr>
      <t>Предмет : Поставка моющих, чистящих средств для нужд ФГБУН "НБС-ННЦ"</t>
    </r>
  </si>
  <si>
    <t xml:space="preserve">32.99.59.000 </t>
  </si>
  <si>
    <t>22.19.60.114</t>
  </si>
  <si>
    <t>28.13.13</t>
  </si>
  <si>
    <t>20.20.11.000</t>
  </si>
  <si>
    <t>17.12.60.111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</si>
</sst>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_р_."/>
    <numFmt numFmtId="165" formatCode="#\ ##0.00"/>
    <numFmt numFmtId="166" formatCode="#\ ##0.0"/>
  </numFmts>
  <fonts count="23">
    <font>
      <sz val="11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9"/>
      <name val="Calibri"/>
      <charset val="134"/>
      <scheme val="minor"/>
    </font>
    <font>
      <sz val="14"/>
      <name val="Times New Roman"/>
      <charset val="134"/>
    </font>
    <font>
      <b/>
      <sz val="11"/>
      <name val="Times New Roman"/>
      <charset val="134"/>
    </font>
    <font>
      <sz val="11"/>
      <color rgb="FF006100"/>
      <name val="Times New Roman"/>
      <charset val="134"/>
    </font>
    <font>
      <sz val="14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4"/>
      <name val="Calibri"/>
      <charset val="134"/>
      <scheme val="minor"/>
    </font>
    <font>
      <sz val="10"/>
      <color theme="1"/>
      <name val="Times New Roman"/>
      <charset val="134"/>
    </font>
    <font>
      <sz val="10"/>
      <color theme="1"/>
      <name val="Times New Roman"/>
      <charset val="204"/>
    </font>
    <font>
      <sz val="11"/>
      <color rgb="FF006100"/>
      <name val="Calibri"/>
      <charset val="134"/>
      <scheme val="minor"/>
    </font>
    <font>
      <sz val="8"/>
      <name val="Arial"/>
      <charset val="134"/>
    </font>
    <font>
      <sz val="12"/>
      <color indexed="2"/>
      <name val="Times New Roman"/>
      <charset val="134"/>
    </font>
    <font>
      <b/>
      <sz val="12"/>
      <color indexed="63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rgb="FFC6EFCE"/>
        <bgColor rgb="FFC6EFCE"/>
      </patternFill>
    </fill>
    <fill>
      <patternFill patternType="solid">
        <fgColor indexed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6" fillId="4" borderId="0" applyNumberFormat="0" applyBorder="0" applyProtection="0"/>
    <xf numFmtId="0" fontId="17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textRotation="90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2" fontId="7" fillId="4" borderId="2" xfId="1" applyNumberFormat="1" applyFont="1" applyBorder="1" applyAlignment="1">
      <alignment horizontal="center" vertical="center" textRotation="90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left" vertical="top" textRotation="90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vertical="center" textRotation="90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49" fontId="20" fillId="0" borderId="2" xfId="1" applyNumberFormat="1" applyFont="1" applyFill="1" applyBorder="1" applyAlignment="1">
      <alignment vertical="center" textRotation="90"/>
    </xf>
    <xf numFmtId="0" fontId="20" fillId="0" borderId="2" xfId="0" applyFont="1" applyBorder="1" applyAlignment="1">
      <alignment horizontal="left" vertical="center" wrapText="1"/>
    </xf>
    <xf numFmtId="49" fontId="19" fillId="0" borderId="6" xfId="1" applyNumberFormat="1" applyFont="1" applyFill="1" applyBorder="1" applyAlignment="1">
      <alignment horizontal="left" vertical="center" textRotation="90"/>
    </xf>
    <xf numFmtId="0" fontId="21" fillId="0" borderId="8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textRotation="90" wrapText="1"/>
    </xf>
    <xf numFmtId="2" fontId="6" fillId="3" borderId="3" xfId="0" applyNumberFormat="1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31000000}"/>
    <cellStyle name="Хороший" xfId="1" builtinId="26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U114"/>
  <sheetViews>
    <sheetView tabSelected="1" view="pageBreakPreview" zoomScale="85" zoomScaleNormal="100" zoomScaleSheetLayoutView="85" workbookViewId="0">
      <selection activeCell="D6" sqref="D6:R6"/>
    </sheetView>
  </sheetViews>
  <sheetFormatPr defaultColWidth="12.42578125" defaultRowHeight="12"/>
  <cols>
    <col min="1" max="1" width="4.42578125" style="1" customWidth="1"/>
    <col min="2" max="2" width="15.28515625" style="2" customWidth="1"/>
    <col min="3" max="3" width="6.28515625" style="2" hidden="1" customWidth="1"/>
    <col min="4" max="4" width="56.85546875" style="1" customWidth="1"/>
    <col min="5" max="5" width="11.5703125" style="1" customWidth="1"/>
    <col min="6" max="6" width="8.140625" style="1" customWidth="1"/>
    <col min="7" max="7" width="17" style="3" customWidth="1"/>
    <col min="8" max="8" width="16.42578125" style="3" customWidth="1"/>
    <col min="9" max="9" width="17.140625" style="3" customWidth="1"/>
    <col min="10" max="11" width="10.140625" style="3" hidden="1" customWidth="1"/>
    <col min="12" max="12" width="15.85546875" style="3" customWidth="1"/>
    <col min="13" max="13" width="17.85546875" style="3" customWidth="1"/>
    <col min="14" max="14" width="8.28515625" style="4" customWidth="1"/>
    <col min="15" max="15" width="13.42578125" style="1" customWidth="1"/>
    <col min="16" max="16" width="12.5703125" style="1" customWidth="1"/>
    <col min="17" max="17" width="18.140625" style="1" customWidth="1"/>
    <col min="18" max="18" width="16.5703125" style="3" customWidth="1"/>
    <col min="19" max="19" width="18.42578125" style="1" customWidth="1"/>
    <col min="20" max="20" width="32.28515625" style="1" customWidth="1"/>
    <col min="21" max="21" width="17.42578125" style="1" customWidth="1"/>
    <col min="22" max="22" width="19.42578125" style="1" customWidth="1"/>
    <col min="23" max="23" width="15.85546875" style="1" customWidth="1"/>
    <col min="24" max="24" width="15" style="1" customWidth="1"/>
    <col min="25" max="25" width="8.5703125" style="1" customWidth="1"/>
    <col min="26" max="26" width="20.42578125" style="1" customWidth="1"/>
    <col min="27" max="27" width="20" style="1" customWidth="1"/>
    <col min="28" max="30" width="38.5703125" style="1" customWidth="1"/>
    <col min="31" max="249" width="12.42578125" style="1"/>
    <col min="250" max="250" width="4.42578125" style="1" customWidth="1"/>
    <col min="251" max="251" width="3.85546875" style="1" customWidth="1"/>
    <col min="252" max="252" width="12.42578125" style="1" hidden="1" customWidth="1"/>
    <col min="253" max="253" width="10.140625" style="1" customWidth="1"/>
    <col min="254" max="254" width="13.42578125" style="1" customWidth="1"/>
    <col min="255" max="255" width="20.140625" style="1" customWidth="1"/>
    <col min="256" max="256" width="27.42578125" style="1" customWidth="1"/>
    <col min="257" max="257" width="7.42578125" style="1" customWidth="1"/>
    <col min="258" max="258" width="5.140625" style="1" customWidth="1"/>
    <col min="259" max="259" width="8.140625" style="1" customWidth="1"/>
    <col min="260" max="261" width="12.42578125" style="1" hidden="1" customWidth="1"/>
    <col min="262" max="264" width="8.7109375" style="1" customWidth="1"/>
    <col min="265" max="266" width="12.42578125" style="1" hidden="1" customWidth="1"/>
    <col min="267" max="267" width="8.85546875" style="1" customWidth="1"/>
    <col min="268" max="268" width="4.42578125" style="1" customWidth="1"/>
    <col min="269" max="269" width="12.42578125" style="1" hidden="1" customWidth="1"/>
    <col min="270" max="270" width="5.42578125" style="1" customWidth="1"/>
    <col min="271" max="271" width="4" style="1" customWidth="1"/>
    <col min="272" max="272" width="10.7109375" style="1" customWidth="1"/>
    <col min="273" max="505" width="12.42578125" style="1"/>
    <col min="506" max="506" width="4.42578125" style="1" customWidth="1"/>
    <col min="507" max="507" width="3.85546875" style="1" customWidth="1"/>
    <col min="508" max="508" width="12.42578125" style="1" hidden="1" customWidth="1"/>
    <col min="509" max="509" width="10.140625" style="1" customWidth="1"/>
    <col min="510" max="510" width="13.42578125" style="1" customWidth="1"/>
    <col min="511" max="511" width="20.140625" style="1" customWidth="1"/>
    <col min="512" max="512" width="27.42578125" style="1" customWidth="1"/>
    <col min="513" max="513" width="7.42578125" style="1" customWidth="1"/>
    <col min="514" max="514" width="5.140625" style="1" customWidth="1"/>
    <col min="515" max="515" width="8.140625" style="1" customWidth="1"/>
    <col min="516" max="517" width="12.42578125" style="1" hidden="1" customWidth="1"/>
    <col min="518" max="520" width="8.7109375" style="1" customWidth="1"/>
    <col min="521" max="522" width="12.42578125" style="1" hidden="1" customWidth="1"/>
    <col min="523" max="523" width="8.85546875" style="1" customWidth="1"/>
    <col min="524" max="524" width="4.42578125" style="1" customWidth="1"/>
    <col min="525" max="525" width="12.42578125" style="1" hidden="1" customWidth="1"/>
    <col min="526" max="526" width="5.42578125" style="1" customWidth="1"/>
    <col min="527" max="527" width="4" style="1" customWidth="1"/>
    <col min="528" max="528" width="10.7109375" style="1" customWidth="1"/>
    <col min="529" max="761" width="12.42578125" style="1"/>
    <col min="762" max="762" width="4.42578125" style="1" customWidth="1"/>
    <col min="763" max="763" width="3.85546875" style="1" customWidth="1"/>
    <col min="764" max="764" width="12.42578125" style="1" hidden="1" customWidth="1"/>
    <col min="765" max="765" width="10.140625" style="1" customWidth="1"/>
    <col min="766" max="766" width="13.42578125" style="1" customWidth="1"/>
    <col min="767" max="767" width="20.140625" style="1" customWidth="1"/>
    <col min="768" max="768" width="27.42578125" style="1" customWidth="1"/>
    <col min="769" max="769" width="7.42578125" style="1" customWidth="1"/>
    <col min="770" max="770" width="5.140625" style="1" customWidth="1"/>
    <col min="771" max="771" width="8.140625" style="1" customWidth="1"/>
    <col min="772" max="773" width="12.42578125" style="1" hidden="1" customWidth="1"/>
    <col min="774" max="776" width="8.7109375" style="1" customWidth="1"/>
    <col min="777" max="778" width="12.42578125" style="1" hidden="1" customWidth="1"/>
    <col min="779" max="779" width="8.85546875" style="1" customWidth="1"/>
    <col min="780" max="780" width="4.42578125" style="1" customWidth="1"/>
    <col min="781" max="781" width="12.42578125" style="1" hidden="1" customWidth="1"/>
    <col min="782" max="782" width="5.42578125" style="1" customWidth="1"/>
    <col min="783" max="783" width="4" style="1" customWidth="1"/>
    <col min="784" max="784" width="10.7109375" style="1" customWidth="1"/>
    <col min="785" max="1017" width="12.42578125" style="1"/>
    <col min="1018" max="1018" width="4.42578125" style="1" customWidth="1"/>
    <col min="1019" max="1019" width="3.85546875" style="1" customWidth="1"/>
    <col min="1020" max="1020" width="12.42578125" style="1" hidden="1" customWidth="1"/>
    <col min="1021" max="1021" width="10.140625" style="1" customWidth="1"/>
    <col min="1022" max="1022" width="13.42578125" style="1" customWidth="1"/>
    <col min="1023" max="1023" width="20.140625" style="1" customWidth="1"/>
    <col min="1024" max="1024" width="27.42578125" style="1" customWidth="1"/>
    <col min="1025" max="1025" width="7.42578125" style="1" customWidth="1"/>
    <col min="1026" max="1026" width="5.140625" style="1" customWidth="1"/>
    <col min="1027" max="1027" width="8.140625" style="1" customWidth="1"/>
    <col min="1028" max="1029" width="12.42578125" style="1" hidden="1" customWidth="1"/>
    <col min="1030" max="1032" width="8.7109375" style="1" customWidth="1"/>
    <col min="1033" max="1034" width="12.42578125" style="1" hidden="1" customWidth="1"/>
    <col min="1035" max="1035" width="8.85546875" style="1" customWidth="1"/>
    <col min="1036" max="1036" width="4.42578125" style="1" customWidth="1"/>
    <col min="1037" max="1037" width="12.42578125" style="1" hidden="1" customWidth="1"/>
    <col min="1038" max="1038" width="5.42578125" style="1" customWidth="1"/>
    <col min="1039" max="1039" width="4" style="1" customWidth="1"/>
    <col min="1040" max="1040" width="10.7109375" style="1" customWidth="1"/>
    <col min="1041" max="1273" width="12.42578125" style="1"/>
    <col min="1274" max="1274" width="4.42578125" style="1" customWidth="1"/>
    <col min="1275" max="1275" width="3.85546875" style="1" customWidth="1"/>
    <col min="1276" max="1276" width="12.42578125" style="1" hidden="1" customWidth="1"/>
    <col min="1277" max="1277" width="10.140625" style="1" customWidth="1"/>
    <col min="1278" max="1278" width="13.42578125" style="1" customWidth="1"/>
    <col min="1279" max="1279" width="20.140625" style="1" customWidth="1"/>
    <col min="1280" max="1280" width="27.42578125" style="1" customWidth="1"/>
    <col min="1281" max="1281" width="7.42578125" style="1" customWidth="1"/>
    <col min="1282" max="1282" width="5.140625" style="1" customWidth="1"/>
    <col min="1283" max="1283" width="8.140625" style="1" customWidth="1"/>
    <col min="1284" max="1285" width="12.42578125" style="1" hidden="1" customWidth="1"/>
    <col min="1286" max="1288" width="8.7109375" style="1" customWidth="1"/>
    <col min="1289" max="1290" width="12.42578125" style="1" hidden="1" customWidth="1"/>
    <col min="1291" max="1291" width="8.85546875" style="1" customWidth="1"/>
    <col min="1292" max="1292" width="4.42578125" style="1" customWidth="1"/>
    <col min="1293" max="1293" width="12.42578125" style="1" hidden="1" customWidth="1"/>
    <col min="1294" max="1294" width="5.42578125" style="1" customWidth="1"/>
    <col min="1295" max="1295" width="4" style="1" customWidth="1"/>
    <col min="1296" max="1296" width="10.7109375" style="1" customWidth="1"/>
    <col min="1297" max="1529" width="12.42578125" style="1"/>
    <col min="1530" max="1530" width="4.42578125" style="1" customWidth="1"/>
    <col min="1531" max="1531" width="3.85546875" style="1" customWidth="1"/>
    <col min="1532" max="1532" width="12.42578125" style="1" hidden="1" customWidth="1"/>
    <col min="1533" max="1533" width="10.140625" style="1" customWidth="1"/>
    <col min="1534" max="1534" width="13.42578125" style="1" customWidth="1"/>
    <col min="1535" max="1535" width="20.140625" style="1" customWidth="1"/>
    <col min="1536" max="1536" width="27.42578125" style="1" customWidth="1"/>
    <col min="1537" max="1537" width="7.42578125" style="1" customWidth="1"/>
    <col min="1538" max="1538" width="5.140625" style="1" customWidth="1"/>
    <col min="1539" max="1539" width="8.140625" style="1" customWidth="1"/>
    <col min="1540" max="1541" width="12.42578125" style="1" hidden="1" customWidth="1"/>
    <col min="1542" max="1544" width="8.7109375" style="1" customWidth="1"/>
    <col min="1545" max="1546" width="12.42578125" style="1" hidden="1" customWidth="1"/>
    <col min="1547" max="1547" width="8.85546875" style="1" customWidth="1"/>
    <col min="1548" max="1548" width="4.42578125" style="1" customWidth="1"/>
    <col min="1549" max="1549" width="12.42578125" style="1" hidden="1" customWidth="1"/>
    <col min="1550" max="1550" width="5.42578125" style="1" customWidth="1"/>
    <col min="1551" max="1551" width="4" style="1" customWidth="1"/>
    <col min="1552" max="1552" width="10.7109375" style="1" customWidth="1"/>
    <col min="1553" max="1785" width="12.42578125" style="1"/>
    <col min="1786" max="1786" width="4.42578125" style="1" customWidth="1"/>
    <col min="1787" max="1787" width="3.85546875" style="1" customWidth="1"/>
    <col min="1788" max="1788" width="12.42578125" style="1" hidden="1" customWidth="1"/>
    <col min="1789" max="1789" width="10.140625" style="1" customWidth="1"/>
    <col min="1790" max="1790" width="13.42578125" style="1" customWidth="1"/>
    <col min="1791" max="1791" width="20.140625" style="1" customWidth="1"/>
    <col min="1792" max="1792" width="27.42578125" style="1" customWidth="1"/>
    <col min="1793" max="1793" width="7.42578125" style="1" customWidth="1"/>
    <col min="1794" max="1794" width="5.140625" style="1" customWidth="1"/>
    <col min="1795" max="1795" width="8.140625" style="1" customWidth="1"/>
    <col min="1796" max="1797" width="12.42578125" style="1" hidden="1" customWidth="1"/>
    <col min="1798" max="1800" width="8.7109375" style="1" customWidth="1"/>
    <col min="1801" max="1802" width="12.42578125" style="1" hidden="1" customWidth="1"/>
    <col min="1803" max="1803" width="8.85546875" style="1" customWidth="1"/>
    <col min="1804" max="1804" width="4.42578125" style="1" customWidth="1"/>
    <col min="1805" max="1805" width="12.42578125" style="1" hidden="1" customWidth="1"/>
    <col min="1806" max="1806" width="5.42578125" style="1" customWidth="1"/>
    <col min="1807" max="1807" width="4" style="1" customWidth="1"/>
    <col min="1808" max="1808" width="10.7109375" style="1" customWidth="1"/>
    <col min="1809" max="2041" width="12.42578125" style="1"/>
    <col min="2042" max="2042" width="4.42578125" style="1" customWidth="1"/>
    <col min="2043" max="2043" width="3.85546875" style="1" customWidth="1"/>
    <col min="2044" max="2044" width="12.42578125" style="1" hidden="1" customWidth="1"/>
    <col min="2045" max="2045" width="10.140625" style="1" customWidth="1"/>
    <col min="2046" max="2046" width="13.42578125" style="1" customWidth="1"/>
    <col min="2047" max="2047" width="20.140625" style="1" customWidth="1"/>
    <col min="2048" max="2048" width="27.42578125" style="1" customWidth="1"/>
    <col min="2049" max="2049" width="7.42578125" style="1" customWidth="1"/>
    <col min="2050" max="2050" width="5.140625" style="1" customWidth="1"/>
    <col min="2051" max="2051" width="8.140625" style="1" customWidth="1"/>
    <col min="2052" max="2053" width="12.42578125" style="1" hidden="1" customWidth="1"/>
    <col min="2054" max="2056" width="8.7109375" style="1" customWidth="1"/>
    <col min="2057" max="2058" width="12.42578125" style="1" hidden="1" customWidth="1"/>
    <col min="2059" max="2059" width="8.85546875" style="1" customWidth="1"/>
    <col min="2060" max="2060" width="4.42578125" style="1" customWidth="1"/>
    <col min="2061" max="2061" width="12.42578125" style="1" hidden="1" customWidth="1"/>
    <col min="2062" max="2062" width="5.42578125" style="1" customWidth="1"/>
    <col min="2063" max="2063" width="4" style="1" customWidth="1"/>
    <col min="2064" max="2064" width="10.7109375" style="1" customWidth="1"/>
    <col min="2065" max="2297" width="12.42578125" style="1"/>
    <col min="2298" max="2298" width="4.42578125" style="1" customWidth="1"/>
    <col min="2299" max="2299" width="3.85546875" style="1" customWidth="1"/>
    <col min="2300" max="2300" width="12.42578125" style="1" hidden="1" customWidth="1"/>
    <col min="2301" max="2301" width="10.140625" style="1" customWidth="1"/>
    <col min="2302" max="2302" width="13.42578125" style="1" customWidth="1"/>
    <col min="2303" max="2303" width="20.140625" style="1" customWidth="1"/>
    <col min="2304" max="2304" width="27.42578125" style="1" customWidth="1"/>
    <col min="2305" max="2305" width="7.42578125" style="1" customWidth="1"/>
    <col min="2306" max="2306" width="5.140625" style="1" customWidth="1"/>
    <col min="2307" max="2307" width="8.140625" style="1" customWidth="1"/>
    <col min="2308" max="2309" width="12.42578125" style="1" hidden="1" customWidth="1"/>
    <col min="2310" max="2312" width="8.7109375" style="1" customWidth="1"/>
    <col min="2313" max="2314" width="12.42578125" style="1" hidden="1" customWidth="1"/>
    <col min="2315" max="2315" width="8.85546875" style="1" customWidth="1"/>
    <col min="2316" max="2316" width="4.42578125" style="1" customWidth="1"/>
    <col min="2317" max="2317" width="12.42578125" style="1" hidden="1" customWidth="1"/>
    <col min="2318" max="2318" width="5.42578125" style="1" customWidth="1"/>
    <col min="2319" max="2319" width="4" style="1" customWidth="1"/>
    <col min="2320" max="2320" width="10.7109375" style="1" customWidth="1"/>
    <col min="2321" max="2553" width="12.42578125" style="1"/>
    <col min="2554" max="2554" width="4.42578125" style="1" customWidth="1"/>
    <col min="2555" max="2555" width="3.85546875" style="1" customWidth="1"/>
    <col min="2556" max="2556" width="12.42578125" style="1" hidden="1" customWidth="1"/>
    <col min="2557" max="2557" width="10.140625" style="1" customWidth="1"/>
    <col min="2558" max="2558" width="13.42578125" style="1" customWidth="1"/>
    <col min="2559" max="2559" width="20.140625" style="1" customWidth="1"/>
    <col min="2560" max="2560" width="27.42578125" style="1" customWidth="1"/>
    <col min="2561" max="2561" width="7.42578125" style="1" customWidth="1"/>
    <col min="2562" max="2562" width="5.140625" style="1" customWidth="1"/>
    <col min="2563" max="2563" width="8.140625" style="1" customWidth="1"/>
    <col min="2564" max="2565" width="12.42578125" style="1" hidden="1" customWidth="1"/>
    <col min="2566" max="2568" width="8.7109375" style="1" customWidth="1"/>
    <col min="2569" max="2570" width="12.42578125" style="1" hidden="1" customWidth="1"/>
    <col min="2571" max="2571" width="8.85546875" style="1" customWidth="1"/>
    <col min="2572" max="2572" width="4.42578125" style="1" customWidth="1"/>
    <col min="2573" max="2573" width="12.42578125" style="1" hidden="1" customWidth="1"/>
    <col min="2574" max="2574" width="5.42578125" style="1" customWidth="1"/>
    <col min="2575" max="2575" width="4" style="1" customWidth="1"/>
    <col min="2576" max="2576" width="10.7109375" style="1" customWidth="1"/>
    <col min="2577" max="2809" width="12.42578125" style="1"/>
    <col min="2810" max="2810" width="4.42578125" style="1" customWidth="1"/>
    <col min="2811" max="2811" width="3.85546875" style="1" customWidth="1"/>
    <col min="2812" max="2812" width="12.42578125" style="1" hidden="1" customWidth="1"/>
    <col min="2813" max="2813" width="10.140625" style="1" customWidth="1"/>
    <col min="2814" max="2814" width="13.42578125" style="1" customWidth="1"/>
    <col min="2815" max="2815" width="20.140625" style="1" customWidth="1"/>
    <col min="2816" max="2816" width="27.42578125" style="1" customWidth="1"/>
    <col min="2817" max="2817" width="7.42578125" style="1" customWidth="1"/>
    <col min="2818" max="2818" width="5.140625" style="1" customWidth="1"/>
    <col min="2819" max="2819" width="8.140625" style="1" customWidth="1"/>
    <col min="2820" max="2821" width="12.42578125" style="1" hidden="1" customWidth="1"/>
    <col min="2822" max="2824" width="8.7109375" style="1" customWidth="1"/>
    <col min="2825" max="2826" width="12.42578125" style="1" hidden="1" customWidth="1"/>
    <col min="2827" max="2827" width="8.85546875" style="1" customWidth="1"/>
    <col min="2828" max="2828" width="4.42578125" style="1" customWidth="1"/>
    <col min="2829" max="2829" width="12.42578125" style="1" hidden="1" customWidth="1"/>
    <col min="2830" max="2830" width="5.42578125" style="1" customWidth="1"/>
    <col min="2831" max="2831" width="4" style="1" customWidth="1"/>
    <col min="2832" max="2832" width="10.7109375" style="1" customWidth="1"/>
    <col min="2833" max="3065" width="12.42578125" style="1"/>
    <col min="3066" max="3066" width="4.42578125" style="1" customWidth="1"/>
    <col min="3067" max="3067" width="3.85546875" style="1" customWidth="1"/>
    <col min="3068" max="3068" width="12.42578125" style="1" hidden="1" customWidth="1"/>
    <col min="3069" max="3069" width="10.140625" style="1" customWidth="1"/>
    <col min="3070" max="3070" width="13.42578125" style="1" customWidth="1"/>
    <col min="3071" max="3071" width="20.140625" style="1" customWidth="1"/>
    <col min="3072" max="3072" width="27.42578125" style="1" customWidth="1"/>
    <col min="3073" max="3073" width="7.42578125" style="1" customWidth="1"/>
    <col min="3074" max="3074" width="5.140625" style="1" customWidth="1"/>
    <col min="3075" max="3075" width="8.140625" style="1" customWidth="1"/>
    <col min="3076" max="3077" width="12.42578125" style="1" hidden="1" customWidth="1"/>
    <col min="3078" max="3080" width="8.7109375" style="1" customWidth="1"/>
    <col min="3081" max="3082" width="12.42578125" style="1" hidden="1" customWidth="1"/>
    <col min="3083" max="3083" width="8.85546875" style="1" customWidth="1"/>
    <col min="3084" max="3084" width="4.42578125" style="1" customWidth="1"/>
    <col min="3085" max="3085" width="12.42578125" style="1" hidden="1" customWidth="1"/>
    <col min="3086" max="3086" width="5.42578125" style="1" customWidth="1"/>
    <col min="3087" max="3087" width="4" style="1" customWidth="1"/>
    <col min="3088" max="3088" width="10.7109375" style="1" customWidth="1"/>
    <col min="3089" max="3321" width="12.42578125" style="1"/>
    <col min="3322" max="3322" width="4.42578125" style="1" customWidth="1"/>
    <col min="3323" max="3323" width="3.85546875" style="1" customWidth="1"/>
    <col min="3324" max="3324" width="12.42578125" style="1" hidden="1" customWidth="1"/>
    <col min="3325" max="3325" width="10.140625" style="1" customWidth="1"/>
    <col min="3326" max="3326" width="13.42578125" style="1" customWidth="1"/>
    <col min="3327" max="3327" width="20.140625" style="1" customWidth="1"/>
    <col min="3328" max="3328" width="27.42578125" style="1" customWidth="1"/>
    <col min="3329" max="3329" width="7.42578125" style="1" customWidth="1"/>
    <col min="3330" max="3330" width="5.140625" style="1" customWidth="1"/>
    <col min="3331" max="3331" width="8.140625" style="1" customWidth="1"/>
    <col min="3332" max="3333" width="12.42578125" style="1" hidden="1" customWidth="1"/>
    <col min="3334" max="3336" width="8.7109375" style="1" customWidth="1"/>
    <col min="3337" max="3338" width="12.42578125" style="1" hidden="1" customWidth="1"/>
    <col min="3339" max="3339" width="8.85546875" style="1" customWidth="1"/>
    <col min="3340" max="3340" width="4.42578125" style="1" customWidth="1"/>
    <col min="3341" max="3341" width="12.42578125" style="1" hidden="1" customWidth="1"/>
    <col min="3342" max="3342" width="5.42578125" style="1" customWidth="1"/>
    <col min="3343" max="3343" width="4" style="1" customWidth="1"/>
    <col min="3344" max="3344" width="10.7109375" style="1" customWidth="1"/>
    <col min="3345" max="3577" width="12.42578125" style="1"/>
    <col min="3578" max="3578" width="4.42578125" style="1" customWidth="1"/>
    <col min="3579" max="3579" width="3.85546875" style="1" customWidth="1"/>
    <col min="3580" max="3580" width="12.42578125" style="1" hidden="1" customWidth="1"/>
    <col min="3581" max="3581" width="10.140625" style="1" customWidth="1"/>
    <col min="3582" max="3582" width="13.42578125" style="1" customWidth="1"/>
    <col min="3583" max="3583" width="20.140625" style="1" customWidth="1"/>
    <col min="3584" max="3584" width="27.42578125" style="1" customWidth="1"/>
    <col min="3585" max="3585" width="7.42578125" style="1" customWidth="1"/>
    <col min="3586" max="3586" width="5.140625" style="1" customWidth="1"/>
    <col min="3587" max="3587" width="8.140625" style="1" customWidth="1"/>
    <col min="3588" max="3589" width="12.42578125" style="1" hidden="1" customWidth="1"/>
    <col min="3590" max="3592" width="8.7109375" style="1" customWidth="1"/>
    <col min="3593" max="3594" width="12.42578125" style="1" hidden="1" customWidth="1"/>
    <col min="3595" max="3595" width="8.85546875" style="1" customWidth="1"/>
    <col min="3596" max="3596" width="4.42578125" style="1" customWidth="1"/>
    <col min="3597" max="3597" width="12.42578125" style="1" hidden="1" customWidth="1"/>
    <col min="3598" max="3598" width="5.42578125" style="1" customWidth="1"/>
    <col min="3599" max="3599" width="4" style="1" customWidth="1"/>
    <col min="3600" max="3600" width="10.7109375" style="1" customWidth="1"/>
    <col min="3601" max="3833" width="12.42578125" style="1"/>
    <col min="3834" max="3834" width="4.42578125" style="1" customWidth="1"/>
    <col min="3835" max="3835" width="3.85546875" style="1" customWidth="1"/>
    <col min="3836" max="3836" width="12.42578125" style="1" hidden="1" customWidth="1"/>
    <col min="3837" max="3837" width="10.140625" style="1" customWidth="1"/>
    <col min="3838" max="3838" width="13.42578125" style="1" customWidth="1"/>
    <col min="3839" max="3839" width="20.140625" style="1" customWidth="1"/>
    <col min="3840" max="3840" width="27.42578125" style="1" customWidth="1"/>
    <col min="3841" max="3841" width="7.42578125" style="1" customWidth="1"/>
    <col min="3842" max="3842" width="5.140625" style="1" customWidth="1"/>
    <col min="3843" max="3843" width="8.140625" style="1" customWidth="1"/>
    <col min="3844" max="3845" width="12.42578125" style="1" hidden="1" customWidth="1"/>
    <col min="3846" max="3848" width="8.7109375" style="1" customWidth="1"/>
    <col min="3849" max="3850" width="12.42578125" style="1" hidden="1" customWidth="1"/>
    <col min="3851" max="3851" width="8.85546875" style="1" customWidth="1"/>
    <col min="3852" max="3852" width="4.42578125" style="1" customWidth="1"/>
    <col min="3853" max="3853" width="12.42578125" style="1" hidden="1" customWidth="1"/>
    <col min="3854" max="3854" width="5.42578125" style="1" customWidth="1"/>
    <col min="3855" max="3855" width="4" style="1" customWidth="1"/>
    <col min="3856" max="3856" width="10.7109375" style="1" customWidth="1"/>
    <col min="3857" max="4089" width="12.42578125" style="1"/>
    <col min="4090" max="4090" width="4.42578125" style="1" customWidth="1"/>
    <col min="4091" max="4091" width="3.85546875" style="1" customWidth="1"/>
    <col min="4092" max="4092" width="12.42578125" style="1" hidden="1" customWidth="1"/>
    <col min="4093" max="4093" width="10.140625" style="1" customWidth="1"/>
    <col min="4094" max="4094" width="13.42578125" style="1" customWidth="1"/>
    <col min="4095" max="4095" width="20.140625" style="1" customWidth="1"/>
    <col min="4096" max="4096" width="27.42578125" style="1" customWidth="1"/>
    <col min="4097" max="4097" width="7.42578125" style="1" customWidth="1"/>
    <col min="4098" max="4098" width="5.140625" style="1" customWidth="1"/>
    <col min="4099" max="4099" width="8.140625" style="1" customWidth="1"/>
    <col min="4100" max="4101" width="12.42578125" style="1" hidden="1" customWidth="1"/>
    <col min="4102" max="4104" width="8.7109375" style="1" customWidth="1"/>
    <col min="4105" max="4106" width="12.42578125" style="1" hidden="1" customWidth="1"/>
    <col min="4107" max="4107" width="8.85546875" style="1" customWidth="1"/>
    <col min="4108" max="4108" width="4.42578125" style="1" customWidth="1"/>
    <col min="4109" max="4109" width="12.42578125" style="1" hidden="1" customWidth="1"/>
    <col min="4110" max="4110" width="5.42578125" style="1" customWidth="1"/>
    <col min="4111" max="4111" width="4" style="1" customWidth="1"/>
    <col min="4112" max="4112" width="10.7109375" style="1" customWidth="1"/>
    <col min="4113" max="4345" width="12.42578125" style="1"/>
    <col min="4346" max="4346" width="4.42578125" style="1" customWidth="1"/>
    <col min="4347" max="4347" width="3.85546875" style="1" customWidth="1"/>
    <col min="4348" max="4348" width="12.42578125" style="1" hidden="1" customWidth="1"/>
    <col min="4349" max="4349" width="10.140625" style="1" customWidth="1"/>
    <col min="4350" max="4350" width="13.42578125" style="1" customWidth="1"/>
    <col min="4351" max="4351" width="20.140625" style="1" customWidth="1"/>
    <col min="4352" max="4352" width="27.42578125" style="1" customWidth="1"/>
    <col min="4353" max="4353" width="7.42578125" style="1" customWidth="1"/>
    <col min="4354" max="4354" width="5.140625" style="1" customWidth="1"/>
    <col min="4355" max="4355" width="8.140625" style="1" customWidth="1"/>
    <col min="4356" max="4357" width="12.42578125" style="1" hidden="1" customWidth="1"/>
    <col min="4358" max="4360" width="8.7109375" style="1" customWidth="1"/>
    <col min="4361" max="4362" width="12.42578125" style="1" hidden="1" customWidth="1"/>
    <col min="4363" max="4363" width="8.85546875" style="1" customWidth="1"/>
    <col min="4364" max="4364" width="4.42578125" style="1" customWidth="1"/>
    <col min="4365" max="4365" width="12.42578125" style="1" hidden="1" customWidth="1"/>
    <col min="4366" max="4366" width="5.42578125" style="1" customWidth="1"/>
    <col min="4367" max="4367" width="4" style="1" customWidth="1"/>
    <col min="4368" max="4368" width="10.7109375" style="1" customWidth="1"/>
    <col min="4369" max="4601" width="12.42578125" style="1"/>
    <col min="4602" max="4602" width="4.42578125" style="1" customWidth="1"/>
    <col min="4603" max="4603" width="3.85546875" style="1" customWidth="1"/>
    <col min="4604" max="4604" width="12.42578125" style="1" hidden="1" customWidth="1"/>
    <col min="4605" max="4605" width="10.140625" style="1" customWidth="1"/>
    <col min="4606" max="4606" width="13.42578125" style="1" customWidth="1"/>
    <col min="4607" max="4607" width="20.140625" style="1" customWidth="1"/>
    <col min="4608" max="4608" width="27.42578125" style="1" customWidth="1"/>
    <col min="4609" max="4609" width="7.42578125" style="1" customWidth="1"/>
    <col min="4610" max="4610" width="5.140625" style="1" customWidth="1"/>
    <col min="4611" max="4611" width="8.140625" style="1" customWidth="1"/>
    <col min="4612" max="4613" width="12.42578125" style="1" hidden="1" customWidth="1"/>
    <col min="4614" max="4616" width="8.7109375" style="1" customWidth="1"/>
    <col min="4617" max="4618" width="12.42578125" style="1" hidden="1" customWidth="1"/>
    <col min="4619" max="4619" width="8.85546875" style="1" customWidth="1"/>
    <col min="4620" max="4620" width="4.42578125" style="1" customWidth="1"/>
    <col min="4621" max="4621" width="12.42578125" style="1" hidden="1" customWidth="1"/>
    <col min="4622" max="4622" width="5.42578125" style="1" customWidth="1"/>
    <col min="4623" max="4623" width="4" style="1" customWidth="1"/>
    <col min="4624" max="4624" width="10.7109375" style="1" customWidth="1"/>
    <col min="4625" max="4857" width="12.42578125" style="1"/>
    <col min="4858" max="4858" width="4.42578125" style="1" customWidth="1"/>
    <col min="4859" max="4859" width="3.85546875" style="1" customWidth="1"/>
    <col min="4860" max="4860" width="12.42578125" style="1" hidden="1" customWidth="1"/>
    <col min="4861" max="4861" width="10.140625" style="1" customWidth="1"/>
    <col min="4862" max="4862" width="13.42578125" style="1" customWidth="1"/>
    <col min="4863" max="4863" width="20.140625" style="1" customWidth="1"/>
    <col min="4864" max="4864" width="27.42578125" style="1" customWidth="1"/>
    <col min="4865" max="4865" width="7.42578125" style="1" customWidth="1"/>
    <col min="4866" max="4866" width="5.140625" style="1" customWidth="1"/>
    <col min="4867" max="4867" width="8.140625" style="1" customWidth="1"/>
    <col min="4868" max="4869" width="12.42578125" style="1" hidden="1" customWidth="1"/>
    <col min="4870" max="4872" width="8.7109375" style="1" customWidth="1"/>
    <col min="4873" max="4874" width="12.42578125" style="1" hidden="1" customWidth="1"/>
    <col min="4875" max="4875" width="8.85546875" style="1" customWidth="1"/>
    <col min="4876" max="4876" width="4.42578125" style="1" customWidth="1"/>
    <col min="4877" max="4877" width="12.42578125" style="1" hidden="1" customWidth="1"/>
    <col min="4878" max="4878" width="5.42578125" style="1" customWidth="1"/>
    <col min="4879" max="4879" width="4" style="1" customWidth="1"/>
    <col min="4880" max="4880" width="10.7109375" style="1" customWidth="1"/>
    <col min="4881" max="5113" width="12.42578125" style="1"/>
    <col min="5114" max="5114" width="4.42578125" style="1" customWidth="1"/>
    <col min="5115" max="5115" width="3.85546875" style="1" customWidth="1"/>
    <col min="5116" max="5116" width="12.42578125" style="1" hidden="1" customWidth="1"/>
    <col min="5117" max="5117" width="10.140625" style="1" customWidth="1"/>
    <col min="5118" max="5118" width="13.42578125" style="1" customWidth="1"/>
    <col min="5119" max="5119" width="20.140625" style="1" customWidth="1"/>
    <col min="5120" max="5120" width="27.42578125" style="1" customWidth="1"/>
    <col min="5121" max="5121" width="7.42578125" style="1" customWidth="1"/>
    <col min="5122" max="5122" width="5.140625" style="1" customWidth="1"/>
    <col min="5123" max="5123" width="8.140625" style="1" customWidth="1"/>
    <col min="5124" max="5125" width="12.42578125" style="1" hidden="1" customWidth="1"/>
    <col min="5126" max="5128" width="8.7109375" style="1" customWidth="1"/>
    <col min="5129" max="5130" width="12.42578125" style="1" hidden="1" customWidth="1"/>
    <col min="5131" max="5131" width="8.85546875" style="1" customWidth="1"/>
    <col min="5132" max="5132" width="4.42578125" style="1" customWidth="1"/>
    <col min="5133" max="5133" width="12.42578125" style="1" hidden="1" customWidth="1"/>
    <col min="5134" max="5134" width="5.42578125" style="1" customWidth="1"/>
    <col min="5135" max="5135" width="4" style="1" customWidth="1"/>
    <col min="5136" max="5136" width="10.7109375" style="1" customWidth="1"/>
    <col min="5137" max="5369" width="12.42578125" style="1"/>
    <col min="5370" max="5370" width="4.42578125" style="1" customWidth="1"/>
    <col min="5371" max="5371" width="3.85546875" style="1" customWidth="1"/>
    <col min="5372" max="5372" width="12.42578125" style="1" hidden="1" customWidth="1"/>
    <col min="5373" max="5373" width="10.140625" style="1" customWidth="1"/>
    <col min="5374" max="5374" width="13.42578125" style="1" customWidth="1"/>
    <col min="5375" max="5375" width="20.140625" style="1" customWidth="1"/>
    <col min="5376" max="5376" width="27.42578125" style="1" customWidth="1"/>
    <col min="5377" max="5377" width="7.42578125" style="1" customWidth="1"/>
    <col min="5378" max="5378" width="5.140625" style="1" customWidth="1"/>
    <col min="5379" max="5379" width="8.140625" style="1" customWidth="1"/>
    <col min="5380" max="5381" width="12.42578125" style="1" hidden="1" customWidth="1"/>
    <col min="5382" max="5384" width="8.7109375" style="1" customWidth="1"/>
    <col min="5385" max="5386" width="12.42578125" style="1" hidden="1" customWidth="1"/>
    <col min="5387" max="5387" width="8.85546875" style="1" customWidth="1"/>
    <col min="5388" max="5388" width="4.42578125" style="1" customWidth="1"/>
    <col min="5389" max="5389" width="12.42578125" style="1" hidden="1" customWidth="1"/>
    <col min="5390" max="5390" width="5.42578125" style="1" customWidth="1"/>
    <col min="5391" max="5391" width="4" style="1" customWidth="1"/>
    <col min="5392" max="5392" width="10.7109375" style="1" customWidth="1"/>
    <col min="5393" max="5625" width="12.42578125" style="1"/>
    <col min="5626" max="5626" width="4.42578125" style="1" customWidth="1"/>
    <col min="5627" max="5627" width="3.85546875" style="1" customWidth="1"/>
    <col min="5628" max="5628" width="12.42578125" style="1" hidden="1" customWidth="1"/>
    <col min="5629" max="5629" width="10.140625" style="1" customWidth="1"/>
    <col min="5630" max="5630" width="13.42578125" style="1" customWidth="1"/>
    <col min="5631" max="5631" width="20.140625" style="1" customWidth="1"/>
    <col min="5632" max="5632" width="27.42578125" style="1" customWidth="1"/>
    <col min="5633" max="5633" width="7.42578125" style="1" customWidth="1"/>
    <col min="5634" max="5634" width="5.140625" style="1" customWidth="1"/>
    <col min="5635" max="5635" width="8.140625" style="1" customWidth="1"/>
    <col min="5636" max="5637" width="12.42578125" style="1" hidden="1" customWidth="1"/>
    <col min="5638" max="5640" width="8.7109375" style="1" customWidth="1"/>
    <col min="5641" max="5642" width="12.42578125" style="1" hidden="1" customWidth="1"/>
    <col min="5643" max="5643" width="8.85546875" style="1" customWidth="1"/>
    <col min="5644" max="5644" width="4.42578125" style="1" customWidth="1"/>
    <col min="5645" max="5645" width="12.42578125" style="1" hidden="1" customWidth="1"/>
    <col min="5646" max="5646" width="5.42578125" style="1" customWidth="1"/>
    <col min="5647" max="5647" width="4" style="1" customWidth="1"/>
    <col min="5648" max="5648" width="10.7109375" style="1" customWidth="1"/>
    <col min="5649" max="5881" width="12.42578125" style="1"/>
    <col min="5882" max="5882" width="4.42578125" style="1" customWidth="1"/>
    <col min="5883" max="5883" width="3.85546875" style="1" customWidth="1"/>
    <col min="5884" max="5884" width="12.42578125" style="1" hidden="1" customWidth="1"/>
    <col min="5885" max="5885" width="10.140625" style="1" customWidth="1"/>
    <col min="5886" max="5886" width="13.42578125" style="1" customWidth="1"/>
    <col min="5887" max="5887" width="20.140625" style="1" customWidth="1"/>
    <col min="5888" max="5888" width="27.42578125" style="1" customWidth="1"/>
    <col min="5889" max="5889" width="7.42578125" style="1" customWidth="1"/>
    <col min="5890" max="5890" width="5.140625" style="1" customWidth="1"/>
    <col min="5891" max="5891" width="8.140625" style="1" customWidth="1"/>
    <col min="5892" max="5893" width="12.42578125" style="1" hidden="1" customWidth="1"/>
    <col min="5894" max="5896" width="8.7109375" style="1" customWidth="1"/>
    <col min="5897" max="5898" width="12.42578125" style="1" hidden="1" customWidth="1"/>
    <col min="5899" max="5899" width="8.85546875" style="1" customWidth="1"/>
    <col min="5900" max="5900" width="4.42578125" style="1" customWidth="1"/>
    <col min="5901" max="5901" width="12.42578125" style="1" hidden="1" customWidth="1"/>
    <col min="5902" max="5902" width="5.42578125" style="1" customWidth="1"/>
    <col min="5903" max="5903" width="4" style="1" customWidth="1"/>
    <col min="5904" max="5904" width="10.7109375" style="1" customWidth="1"/>
    <col min="5905" max="6137" width="12.42578125" style="1"/>
    <col min="6138" max="6138" width="4.42578125" style="1" customWidth="1"/>
    <col min="6139" max="6139" width="3.85546875" style="1" customWidth="1"/>
    <col min="6140" max="6140" width="12.42578125" style="1" hidden="1" customWidth="1"/>
    <col min="6141" max="6141" width="10.140625" style="1" customWidth="1"/>
    <col min="6142" max="6142" width="13.42578125" style="1" customWidth="1"/>
    <col min="6143" max="6143" width="20.140625" style="1" customWidth="1"/>
    <col min="6144" max="6144" width="27.42578125" style="1" customWidth="1"/>
    <col min="6145" max="6145" width="7.42578125" style="1" customWidth="1"/>
    <col min="6146" max="6146" width="5.140625" style="1" customWidth="1"/>
    <col min="6147" max="6147" width="8.140625" style="1" customWidth="1"/>
    <col min="6148" max="6149" width="12.42578125" style="1" hidden="1" customWidth="1"/>
    <col min="6150" max="6152" width="8.7109375" style="1" customWidth="1"/>
    <col min="6153" max="6154" width="12.42578125" style="1" hidden="1" customWidth="1"/>
    <col min="6155" max="6155" width="8.85546875" style="1" customWidth="1"/>
    <col min="6156" max="6156" width="4.42578125" style="1" customWidth="1"/>
    <col min="6157" max="6157" width="12.42578125" style="1" hidden="1" customWidth="1"/>
    <col min="6158" max="6158" width="5.42578125" style="1" customWidth="1"/>
    <col min="6159" max="6159" width="4" style="1" customWidth="1"/>
    <col min="6160" max="6160" width="10.7109375" style="1" customWidth="1"/>
    <col min="6161" max="6393" width="12.42578125" style="1"/>
    <col min="6394" max="6394" width="4.42578125" style="1" customWidth="1"/>
    <col min="6395" max="6395" width="3.85546875" style="1" customWidth="1"/>
    <col min="6396" max="6396" width="12.42578125" style="1" hidden="1" customWidth="1"/>
    <col min="6397" max="6397" width="10.140625" style="1" customWidth="1"/>
    <col min="6398" max="6398" width="13.42578125" style="1" customWidth="1"/>
    <col min="6399" max="6399" width="20.140625" style="1" customWidth="1"/>
    <col min="6400" max="6400" width="27.42578125" style="1" customWidth="1"/>
    <col min="6401" max="6401" width="7.42578125" style="1" customWidth="1"/>
    <col min="6402" max="6402" width="5.140625" style="1" customWidth="1"/>
    <col min="6403" max="6403" width="8.140625" style="1" customWidth="1"/>
    <col min="6404" max="6405" width="12.42578125" style="1" hidden="1" customWidth="1"/>
    <col min="6406" max="6408" width="8.7109375" style="1" customWidth="1"/>
    <col min="6409" max="6410" width="12.42578125" style="1" hidden="1" customWidth="1"/>
    <col min="6411" max="6411" width="8.85546875" style="1" customWidth="1"/>
    <col min="6412" max="6412" width="4.42578125" style="1" customWidth="1"/>
    <col min="6413" max="6413" width="12.42578125" style="1" hidden="1" customWidth="1"/>
    <col min="6414" max="6414" width="5.42578125" style="1" customWidth="1"/>
    <col min="6415" max="6415" width="4" style="1" customWidth="1"/>
    <col min="6416" max="6416" width="10.7109375" style="1" customWidth="1"/>
    <col min="6417" max="6649" width="12.42578125" style="1"/>
    <col min="6650" max="6650" width="4.42578125" style="1" customWidth="1"/>
    <col min="6651" max="6651" width="3.85546875" style="1" customWidth="1"/>
    <col min="6652" max="6652" width="12.42578125" style="1" hidden="1" customWidth="1"/>
    <col min="6653" max="6653" width="10.140625" style="1" customWidth="1"/>
    <col min="6654" max="6654" width="13.42578125" style="1" customWidth="1"/>
    <col min="6655" max="6655" width="20.140625" style="1" customWidth="1"/>
    <col min="6656" max="6656" width="27.42578125" style="1" customWidth="1"/>
    <col min="6657" max="6657" width="7.42578125" style="1" customWidth="1"/>
    <col min="6658" max="6658" width="5.140625" style="1" customWidth="1"/>
    <col min="6659" max="6659" width="8.140625" style="1" customWidth="1"/>
    <col min="6660" max="6661" width="12.42578125" style="1" hidden="1" customWidth="1"/>
    <col min="6662" max="6664" width="8.7109375" style="1" customWidth="1"/>
    <col min="6665" max="6666" width="12.42578125" style="1" hidden="1" customWidth="1"/>
    <col min="6667" max="6667" width="8.85546875" style="1" customWidth="1"/>
    <col min="6668" max="6668" width="4.42578125" style="1" customWidth="1"/>
    <col min="6669" max="6669" width="12.42578125" style="1" hidden="1" customWidth="1"/>
    <col min="6670" max="6670" width="5.42578125" style="1" customWidth="1"/>
    <col min="6671" max="6671" width="4" style="1" customWidth="1"/>
    <col min="6672" max="6672" width="10.7109375" style="1" customWidth="1"/>
    <col min="6673" max="6905" width="12.42578125" style="1"/>
    <col min="6906" max="6906" width="4.42578125" style="1" customWidth="1"/>
    <col min="6907" max="6907" width="3.85546875" style="1" customWidth="1"/>
    <col min="6908" max="6908" width="12.42578125" style="1" hidden="1" customWidth="1"/>
    <col min="6909" max="6909" width="10.140625" style="1" customWidth="1"/>
    <col min="6910" max="6910" width="13.42578125" style="1" customWidth="1"/>
    <col min="6911" max="6911" width="20.140625" style="1" customWidth="1"/>
    <col min="6912" max="6912" width="27.42578125" style="1" customWidth="1"/>
    <col min="6913" max="6913" width="7.42578125" style="1" customWidth="1"/>
    <col min="6914" max="6914" width="5.140625" style="1" customWidth="1"/>
    <col min="6915" max="6915" width="8.140625" style="1" customWidth="1"/>
    <col min="6916" max="6917" width="12.42578125" style="1" hidden="1" customWidth="1"/>
    <col min="6918" max="6920" width="8.7109375" style="1" customWidth="1"/>
    <col min="6921" max="6922" width="12.42578125" style="1" hidden="1" customWidth="1"/>
    <col min="6923" max="6923" width="8.85546875" style="1" customWidth="1"/>
    <col min="6924" max="6924" width="4.42578125" style="1" customWidth="1"/>
    <col min="6925" max="6925" width="12.42578125" style="1" hidden="1" customWidth="1"/>
    <col min="6926" max="6926" width="5.42578125" style="1" customWidth="1"/>
    <col min="6927" max="6927" width="4" style="1" customWidth="1"/>
    <col min="6928" max="6928" width="10.7109375" style="1" customWidth="1"/>
    <col min="6929" max="7161" width="12.42578125" style="1"/>
    <col min="7162" max="7162" width="4.42578125" style="1" customWidth="1"/>
    <col min="7163" max="7163" width="3.85546875" style="1" customWidth="1"/>
    <col min="7164" max="7164" width="12.42578125" style="1" hidden="1" customWidth="1"/>
    <col min="7165" max="7165" width="10.140625" style="1" customWidth="1"/>
    <col min="7166" max="7166" width="13.42578125" style="1" customWidth="1"/>
    <col min="7167" max="7167" width="20.140625" style="1" customWidth="1"/>
    <col min="7168" max="7168" width="27.42578125" style="1" customWidth="1"/>
    <col min="7169" max="7169" width="7.42578125" style="1" customWidth="1"/>
    <col min="7170" max="7170" width="5.140625" style="1" customWidth="1"/>
    <col min="7171" max="7171" width="8.140625" style="1" customWidth="1"/>
    <col min="7172" max="7173" width="12.42578125" style="1" hidden="1" customWidth="1"/>
    <col min="7174" max="7176" width="8.7109375" style="1" customWidth="1"/>
    <col min="7177" max="7178" width="12.42578125" style="1" hidden="1" customWidth="1"/>
    <col min="7179" max="7179" width="8.85546875" style="1" customWidth="1"/>
    <col min="7180" max="7180" width="4.42578125" style="1" customWidth="1"/>
    <col min="7181" max="7181" width="12.42578125" style="1" hidden="1" customWidth="1"/>
    <col min="7182" max="7182" width="5.42578125" style="1" customWidth="1"/>
    <col min="7183" max="7183" width="4" style="1" customWidth="1"/>
    <col min="7184" max="7184" width="10.7109375" style="1" customWidth="1"/>
    <col min="7185" max="7417" width="12.42578125" style="1"/>
    <col min="7418" max="7418" width="4.42578125" style="1" customWidth="1"/>
    <col min="7419" max="7419" width="3.85546875" style="1" customWidth="1"/>
    <col min="7420" max="7420" width="12.42578125" style="1" hidden="1" customWidth="1"/>
    <col min="7421" max="7421" width="10.140625" style="1" customWidth="1"/>
    <col min="7422" max="7422" width="13.42578125" style="1" customWidth="1"/>
    <col min="7423" max="7423" width="20.140625" style="1" customWidth="1"/>
    <col min="7424" max="7424" width="27.42578125" style="1" customWidth="1"/>
    <col min="7425" max="7425" width="7.42578125" style="1" customWidth="1"/>
    <col min="7426" max="7426" width="5.140625" style="1" customWidth="1"/>
    <col min="7427" max="7427" width="8.140625" style="1" customWidth="1"/>
    <col min="7428" max="7429" width="12.42578125" style="1" hidden="1" customWidth="1"/>
    <col min="7430" max="7432" width="8.7109375" style="1" customWidth="1"/>
    <col min="7433" max="7434" width="12.42578125" style="1" hidden="1" customWidth="1"/>
    <col min="7435" max="7435" width="8.85546875" style="1" customWidth="1"/>
    <col min="7436" max="7436" width="4.42578125" style="1" customWidth="1"/>
    <col min="7437" max="7437" width="12.42578125" style="1" hidden="1" customWidth="1"/>
    <col min="7438" max="7438" width="5.42578125" style="1" customWidth="1"/>
    <col min="7439" max="7439" width="4" style="1" customWidth="1"/>
    <col min="7440" max="7440" width="10.7109375" style="1" customWidth="1"/>
    <col min="7441" max="7673" width="12.42578125" style="1"/>
    <col min="7674" max="7674" width="4.42578125" style="1" customWidth="1"/>
    <col min="7675" max="7675" width="3.85546875" style="1" customWidth="1"/>
    <col min="7676" max="7676" width="12.42578125" style="1" hidden="1" customWidth="1"/>
    <col min="7677" max="7677" width="10.140625" style="1" customWidth="1"/>
    <col min="7678" max="7678" width="13.42578125" style="1" customWidth="1"/>
    <col min="7679" max="7679" width="20.140625" style="1" customWidth="1"/>
    <col min="7680" max="7680" width="27.42578125" style="1" customWidth="1"/>
    <col min="7681" max="7681" width="7.42578125" style="1" customWidth="1"/>
    <col min="7682" max="7682" width="5.140625" style="1" customWidth="1"/>
    <col min="7683" max="7683" width="8.140625" style="1" customWidth="1"/>
    <col min="7684" max="7685" width="12.42578125" style="1" hidden="1" customWidth="1"/>
    <col min="7686" max="7688" width="8.7109375" style="1" customWidth="1"/>
    <col min="7689" max="7690" width="12.42578125" style="1" hidden="1" customWidth="1"/>
    <col min="7691" max="7691" width="8.85546875" style="1" customWidth="1"/>
    <col min="7692" max="7692" width="4.42578125" style="1" customWidth="1"/>
    <col min="7693" max="7693" width="12.42578125" style="1" hidden="1" customWidth="1"/>
    <col min="7694" max="7694" width="5.42578125" style="1" customWidth="1"/>
    <col min="7695" max="7695" width="4" style="1" customWidth="1"/>
    <col min="7696" max="7696" width="10.7109375" style="1" customWidth="1"/>
    <col min="7697" max="7929" width="12.42578125" style="1"/>
    <col min="7930" max="7930" width="4.42578125" style="1" customWidth="1"/>
    <col min="7931" max="7931" width="3.85546875" style="1" customWidth="1"/>
    <col min="7932" max="7932" width="12.42578125" style="1" hidden="1" customWidth="1"/>
    <col min="7933" max="7933" width="10.140625" style="1" customWidth="1"/>
    <col min="7934" max="7934" width="13.42578125" style="1" customWidth="1"/>
    <col min="7935" max="7935" width="20.140625" style="1" customWidth="1"/>
    <col min="7936" max="7936" width="27.42578125" style="1" customWidth="1"/>
    <col min="7937" max="7937" width="7.42578125" style="1" customWidth="1"/>
    <col min="7938" max="7938" width="5.140625" style="1" customWidth="1"/>
    <col min="7939" max="7939" width="8.140625" style="1" customWidth="1"/>
    <col min="7940" max="7941" width="12.42578125" style="1" hidden="1" customWidth="1"/>
    <col min="7942" max="7944" width="8.7109375" style="1" customWidth="1"/>
    <col min="7945" max="7946" width="12.42578125" style="1" hidden="1" customWidth="1"/>
    <col min="7947" max="7947" width="8.85546875" style="1" customWidth="1"/>
    <col min="7948" max="7948" width="4.42578125" style="1" customWidth="1"/>
    <col min="7949" max="7949" width="12.42578125" style="1" hidden="1" customWidth="1"/>
    <col min="7950" max="7950" width="5.42578125" style="1" customWidth="1"/>
    <col min="7951" max="7951" width="4" style="1" customWidth="1"/>
    <col min="7952" max="7952" width="10.7109375" style="1" customWidth="1"/>
    <col min="7953" max="8185" width="12.42578125" style="1"/>
    <col min="8186" max="8186" width="4.42578125" style="1" customWidth="1"/>
    <col min="8187" max="8187" width="3.85546875" style="1" customWidth="1"/>
    <col min="8188" max="8188" width="12.42578125" style="1" hidden="1" customWidth="1"/>
    <col min="8189" max="8189" width="10.140625" style="1" customWidth="1"/>
    <col min="8190" max="8190" width="13.42578125" style="1" customWidth="1"/>
    <col min="8191" max="8191" width="20.140625" style="1" customWidth="1"/>
    <col min="8192" max="8192" width="27.42578125" style="1" customWidth="1"/>
    <col min="8193" max="8193" width="7.42578125" style="1" customWidth="1"/>
    <col min="8194" max="8194" width="5.140625" style="1" customWidth="1"/>
    <col min="8195" max="8195" width="8.140625" style="1" customWidth="1"/>
    <col min="8196" max="8197" width="12.42578125" style="1" hidden="1" customWidth="1"/>
    <col min="8198" max="8200" width="8.7109375" style="1" customWidth="1"/>
    <col min="8201" max="8202" width="12.42578125" style="1" hidden="1" customWidth="1"/>
    <col min="8203" max="8203" width="8.85546875" style="1" customWidth="1"/>
    <col min="8204" max="8204" width="4.42578125" style="1" customWidth="1"/>
    <col min="8205" max="8205" width="12.42578125" style="1" hidden="1" customWidth="1"/>
    <col min="8206" max="8206" width="5.42578125" style="1" customWidth="1"/>
    <col min="8207" max="8207" width="4" style="1" customWidth="1"/>
    <col min="8208" max="8208" width="10.7109375" style="1" customWidth="1"/>
    <col min="8209" max="8441" width="12.42578125" style="1"/>
    <col min="8442" max="8442" width="4.42578125" style="1" customWidth="1"/>
    <col min="8443" max="8443" width="3.85546875" style="1" customWidth="1"/>
    <col min="8444" max="8444" width="12.42578125" style="1" hidden="1" customWidth="1"/>
    <col min="8445" max="8445" width="10.140625" style="1" customWidth="1"/>
    <col min="8446" max="8446" width="13.42578125" style="1" customWidth="1"/>
    <col min="8447" max="8447" width="20.140625" style="1" customWidth="1"/>
    <col min="8448" max="8448" width="27.42578125" style="1" customWidth="1"/>
    <col min="8449" max="8449" width="7.42578125" style="1" customWidth="1"/>
    <col min="8450" max="8450" width="5.140625" style="1" customWidth="1"/>
    <col min="8451" max="8451" width="8.140625" style="1" customWidth="1"/>
    <col min="8452" max="8453" width="12.42578125" style="1" hidden="1" customWidth="1"/>
    <col min="8454" max="8456" width="8.7109375" style="1" customWidth="1"/>
    <col min="8457" max="8458" width="12.42578125" style="1" hidden="1" customWidth="1"/>
    <col min="8459" max="8459" width="8.85546875" style="1" customWidth="1"/>
    <col min="8460" max="8460" width="4.42578125" style="1" customWidth="1"/>
    <col min="8461" max="8461" width="12.42578125" style="1" hidden="1" customWidth="1"/>
    <col min="8462" max="8462" width="5.42578125" style="1" customWidth="1"/>
    <col min="8463" max="8463" width="4" style="1" customWidth="1"/>
    <col min="8464" max="8464" width="10.7109375" style="1" customWidth="1"/>
    <col min="8465" max="8697" width="12.42578125" style="1"/>
    <col min="8698" max="8698" width="4.42578125" style="1" customWidth="1"/>
    <col min="8699" max="8699" width="3.85546875" style="1" customWidth="1"/>
    <col min="8700" max="8700" width="12.42578125" style="1" hidden="1" customWidth="1"/>
    <col min="8701" max="8701" width="10.140625" style="1" customWidth="1"/>
    <col min="8702" max="8702" width="13.42578125" style="1" customWidth="1"/>
    <col min="8703" max="8703" width="20.140625" style="1" customWidth="1"/>
    <col min="8704" max="8704" width="27.42578125" style="1" customWidth="1"/>
    <col min="8705" max="8705" width="7.42578125" style="1" customWidth="1"/>
    <col min="8706" max="8706" width="5.140625" style="1" customWidth="1"/>
    <col min="8707" max="8707" width="8.140625" style="1" customWidth="1"/>
    <col min="8708" max="8709" width="12.42578125" style="1" hidden="1" customWidth="1"/>
    <col min="8710" max="8712" width="8.7109375" style="1" customWidth="1"/>
    <col min="8713" max="8714" width="12.42578125" style="1" hidden="1" customWidth="1"/>
    <col min="8715" max="8715" width="8.85546875" style="1" customWidth="1"/>
    <col min="8716" max="8716" width="4.42578125" style="1" customWidth="1"/>
    <col min="8717" max="8717" width="12.42578125" style="1" hidden="1" customWidth="1"/>
    <col min="8718" max="8718" width="5.42578125" style="1" customWidth="1"/>
    <col min="8719" max="8719" width="4" style="1" customWidth="1"/>
    <col min="8720" max="8720" width="10.7109375" style="1" customWidth="1"/>
    <col min="8721" max="8953" width="12.42578125" style="1"/>
    <col min="8954" max="8954" width="4.42578125" style="1" customWidth="1"/>
    <col min="8955" max="8955" width="3.85546875" style="1" customWidth="1"/>
    <col min="8956" max="8956" width="12.42578125" style="1" hidden="1" customWidth="1"/>
    <col min="8957" max="8957" width="10.140625" style="1" customWidth="1"/>
    <col min="8958" max="8958" width="13.42578125" style="1" customWidth="1"/>
    <col min="8959" max="8959" width="20.140625" style="1" customWidth="1"/>
    <col min="8960" max="8960" width="27.42578125" style="1" customWidth="1"/>
    <col min="8961" max="8961" width="7.42578125" style="1" customWidth="1"/>
    <col min="8962" max="8962" width="5.140625" style="1" customWidth="1"/>
    <col min="8963" max="8963" width="8.140625" style="1" customWidth="1"/>
    <col min="8964" max="8965" width="12.42578125" style="1" hidden="1" customWidth="1"/>
    <col min="8966" max="8968" width="8.7109375" style="1" customWidth="1"/>
    <col min="8969" max="8970" width="12.42578125" style="1" hidden="1" customWidth="1"/>
    <col min="8971" max="8971" width="8.85546875" style="1" customWidth="1"/>
    <col min="8972" max="8972" width="4.42578125" style="1" customWidth="1"/>
    <col min="8973" max="8973" width="12.42578125" style="1" hidden="1" customWidth="1"/>
    <col min="8974" max="8974" width="5.42578125" style="1" customWidth="1"/>
    <col min="8975" max="8975" width="4" style="1" customWidth="1"/>
    <col min="8976" max="8976" width="10.7109375" style="1" customWidth="1"/>
    <col min="8977" max="9209" width="12.42578125" style="1"/>
    <col min="9210" max="9210" width="4.42578125" style="1" customWidth="1"/>
    <col min="9211" max="9211" width="3.85546875" style="1" customWidth="1"/>
    <col min="9212" max="9212" width="12.42578125" style="1" hidden="1" customWidth="1"/>
    <col min="9213" max="9213" width="10.140625" style="1" customWidth="1"/>
    <col min="9214" max="9214" width="13.42578125" style="1" customWidth="1"/>
    <col min="9215" max="9215" width="20.140625" style="1" customWidth="1"/>
    <col min="9216" max="9216" width="27.42578125" style="1" customWidth="1"/>
    <col min="9217" max="9217" width="7.42578125" style="1" customWidth="1"/>
    <col min="9218" max="9218" width="5.140625" style="1" customWidth="1"/>
    <col min="9219" max="9219" width="8.140625" style="1" customWidth="1"/>
    <col min="9220" max="9221" width="12.42578125" style="1" hidden="1" customWidth="1"/>
    <col min="9222" max="9224" width="8.7109375" style="1" customWidth="1"/>
    <col min="9225" max="9226" width="12.42578125" style="1" hidden="1" customWidth="1"/>
    <col min="9227" max="9227" width="8.85546875" style="1" customWidth="1"/>
    <col min="9228" max="9228" width="4.42578125" style="1" customWidth="1"/>
    <col min="9229" max="9229" width="12.42578125" style="1" hidden="1" customWidth="1"/>
    <col min="9230" max="9230" width="5.42578125" style="1" customWidth="1"/>
    <col min="9231" max="9231" width="4" style="1" customWidth="1"/>
    <col min="9232" max="9232" width="10.7109375" style="1" customWidth="1"/>
    <col min="9233" max="9465" width="12.42578125" style="1"/>
    <col min="9466" max="9466" width="4.42578125" style="1" customWidth="1"/>
    <col min="9467" max="9467" width="3.85546875" style="1" customWidth="1"/>
    <col min="9468" max="9468" width="12.42578125" style="1" hidden="1" customWidth="1"/>
    <col min="9469" max="9469" width="10.140625" style="1" customWidth="1"/>
    <col min="9470" max="9470" width="13.42578125" style="1" customWidth="1"/>
    <col min="9471" max="9471" width="20.140625" style="1" customWidth="1"/>
    <col min="9472" max="9472" width="27.42578125" style="1" customWidth="1"/>
    <col min="9473" max="9473" width="7.42578125" style="1" customWidth="1"/>
    <col min="9474" max="9474" width="5.140625" style="1" customWidth="1"/>
    <col min="9475" max="9475" width="8.140625" style="1" customWidth="1"/>
    <col min="9476" max="9477" width="12.42578125" style="1" hidden="1" customWidth="1"/>
    <col min="9478" max="9480" width="8.7109375" style="1" customWidth="1"/>
    <col min="9481" max="9482" width="12.42578125" style="1" hidden="1" customWidth="1"/>
    <col min="9483" max="9483" width="8.85546875" style="1" customWidth="1"/>
    <col min="9484" max="9484" width="4.42578125" style="1" customWidth="1"/>
    <col min="9485" max="9485" width="12.42578125" style="1" hidden="1" customWidth="1"/>
    <col min="9486" max="9486" width="5.42578125" style="1" customWidth="1"/>
    <col min="9487" max="9487" width="4" style="1" customWidth="1"/>
    <col min="9488" max="9488" width="10.7109375" style="1" customWidth="1"/>
    <col min="9489" max="9721" width="12.42578125" style="1"/>
    <col min="9722" max="9722" width="4.42578125" style="1" customWidth="1"/>
    <col min="9723" max="9723" width="3.85546875" style="1" customWidth="1"/>
    <col min="9724" max="9724" width="12.42578125" style="1" hidden="1" customWidth="1"/>
    <col min="9725" max="9725" width="10.140625" style="1" customWidth="1"/>
    <col min="9726" max="9726" width="13.42578125" style="1" customWidth="1"/>
    <col min="9727" max="9727" width="20.140625" style="1" customWidth="1"/>
    <col min="9728" max="9728" width="27.42578125" style="1" customWidth="1"/>
    <col min="9729" max="9729" width="7.42578125" style="1" customWidth="1"/>
    <col min="9730" max="9730" width="5.140625" style="1" customWidth="1"/>
    <col min="9731" max="9731" width="8.140625" style="1" customWidth="1"/>
    <col min="9732" max="9733" width="12.42578125" style="1" hidden="1" customWidth="1"/>
    <col min="9734" max="9736" width="8.7109375" style="1" customWidth="1"/>
    <col min="9737" max="9738" width="12.42578125" style="1" hidden="1" customWidth="1"/>
    <col min="9739" max="9739" width="8.85546875" style="1" customWidth="1"/>
    <col min="9740" max="9740" width="4.42578125" style="1" customWidth="1"/>
    <col min="9741" max="9741" width="12.42578125" style="1" hidden="1" customWidth="1"/>
    <col min="9742" max="9742" width="5.42578125" style="1" customWidth="1"/>
    <col min="9743" max="9743" width="4" style="1" customWidth="1"/>
    <col min="9744" max="9744" width="10.7109375" style="1" customWidth="1"/>
    <col min="9745" max="9977" width="12.42578125" style="1"/>
    <col min="9978" max="9978" width="4.42578125" style="1" customWidth="1"/>
    <col min="9979" max="9979" width="3.85546875" style="1" customWidth="1"/>
    <col min="9980" max="9980" width="12.42578125" style="1" hidden="1" customWidth="1"/>
    <col min="9981" max="9981" width="10.140625" style="1" customWidth="1"/>
    <col min="9982" max="9982" width="13.42578125" style="1" customWidth="1"/>
    <col min="9983" max="9983" width="20.140625" style="1" customWidth="1"/>
    <col min="9984" max="9984" width="27.42578125" style="1" customWidth="1"/>
    <col min="9985" max="9985" width="7.42578125" style="1" customWidth="1"/>
    <col min="9986" max="9986" width="5.140625" style="1" customWidth="1"/>
    <col min="9987" max="9987" width="8.140625" style="1" customWidth="1"/>
    <col min="9988" max="9989" width="12.42578125" style="1" hidden="1" customWidth="1"/>
    <col min="9990" max="9992" width="8.7109375" style="1" customWidth="1"/>
    <col min="9993" max="9994" width="12.42578125" style="1" hidden="1" customWidth="1"/>
    <col min="9995" max="9995" width="8.85546875" style="1" customWidth="1"/>
    <col min="9996" max="9996" width="4.42578125" style="1" customWidth="1"/>
    <col min="9997" max="9997" width="12.42578125" style="1" hidden="1" customWidth="1"/>
    <col min="9998" max="9998" width="5.42578125" style="1" customWidth="1"/>
    <col min="9999" max="9999" width="4" style="1" customWidth="1"/>
    <col min="10000" max="10000" width="10.7109375" style="1" customWidth="1"/>
    <col min="10001" max="10233" width="12.42578125" style="1"/>
    <col min="10234" max="10234" width="4.42578125" style="1" customWidth="1"/>
    <col min="10235" max="10235" width="3.85546875" style="1" customWidth="1"/>
    <col min="10236" max="10236" width="12.42578125" style="1" hidden="1" customWidth="1"/>
    <col min="10237" max="10237" width="10.140625" style="1" customWidth="1"/>
    <col min="10238" max="10238" width="13.42578125" style="1" customWidth="1"/>
    <col min="10239" max="10239" width="20.140625" style="1" customWidth="1"/>
    <col min="10240" max="10240" width="27.42578125" style="1" customWidth="1"/>
    <col min="10241" max="10241" width="7.42578125" style="1" customWidth="1"/>
    <col min="10242" max="10242" width="5.140625" style="1" customWidth="1"/>
    <col min="10243" max="10243" width="8.140625" style="1" customWidth="1"/>
    <col min="10244" max="10245" width="12.42578125" style="1" hidden="1" customWidth="1"/>
    <col min="10246" max="10248" width="8.7109375" style="1" customWidth="1"/>
    <col min="10249" max="10250" width="12.42578125" style="1" hidden="1" customWidth="1"/>
    <col min="10251" max="10251" width="8.85546875" style="1" customWidth="1"/>
    <col min="10252" max="10252" width="4.42578125" style="1" customWidth="1"/>
    <col min="10253" max="10253" width="12.42578125" style="1" hidden="1" customWidth="1"/>
    <col min="10254" max="10254" width="5.42578125" style="1" customWidth="1"/>
    <col min="10255" max="10255" width="4" style="1" customWidth="1"/>
    <col min="10256" max="10256" width="10.7109375" style="1" customWidth="1"/>
    <col min="10257" max="10489" width="12.42578125" style="1"/>
    <col min="10490" max="10490" width="4.42578125" style="1" customWidth="1"/>
    <col min="10491" max="10491" width="3.85546875" style="1" customWidth="1"/>
    <col min="10492" max="10492" width="12.42578125" style="1" hidden="1" customWidth="1"/>
    <col min="10493" max="10493" width="10.140625" style="1" customWidth="1"/>
    <col min="10494" max="10494" width="13.42578125" style="1" customWidth="1"/>
    <col min="10495" max="10495" width="20.140625" style="1" customWidth="1"/>
    <col min="10496" max="10496" width="27.42578125" style="1" customWidth="1"/>
    <col min="10497" max="10497" width="7.42578125" style="1" customWidth="1"/>
    <col min="10498" max="10498" width="5.140625" style="1" customWidth="1"/>
    <col min="10499" max="10499" width="8.140625" style="1" customWidth="1"/>
    <col min="10500" max="10501" width="12.42578125" style="1" hidden="1" customWidth="1"/>
    <col min="10502" max="10504" width="8.7109375" style="1" customWidth="1"/>
    <col min="10505" max="10506" width="12.42578125" style="1" hidden="1" customWidth="1"/>
    <col min="10507" max="10507" width="8.85546875" style="1" customWidth="1"/>
    <col min="10508" max="10508" width="4.42578125" style="1" customWidth="1"/>
    <col min="10509" max="10509" width="12.42578125" style="1" hidden="1" customWidth="1"/>
    <col min="10510" max="10510" width="5.42578125" style="1" customWidth="1"/>
    <col min="10511" max="10511" width="4" style="1" customWidth="1"/>
    <col min="10512" max="10512" width="10.7109375" style="1" customWidth="1"/>
    <col min="10513" max="10745" width="12.42578125" style="1"/>
    <col min="10746" max="10746" width="4.42578125" style="1" customWidth="1"/>
    <col min="10747" max="10747" width="3.85546875" style="1" customWidth="1"/>
    <col min="10748" max="10748" width="12.42578125" style="1" hidden="1" customWidth="1"/>
    <col min="10749" max="10749" width="10.140625" style="1" customWidth="1"/>
    <col min="10750" max="10750" width="13.42578125" style="1" customWidth="1"/>
    <col min="10751" max="10751" width="20.140625" style="1" customWidth="1"/>
    <col min="10752" max="10752" width="27.42578125" style="1" customWidth="1"/>
    <col min="10753" max="10753" width="7.42578125" style="1" customWidth="1"/>
    <col min="10754" max="10754" width="5.140625" style="1" customWidth="1"/>
    <col min="10755" max="10755" width="8.140625" style="1" customWidth="1"/>
    <col min="10756" max="10757" width="12.42578125" style="1" hidden="1" customWidth="1"/>
    <col min="10758" max="10760" width="8.7109375" style="1" customWidth="1"/>
    <col min="10761" max="10762" width="12.42578125" style="1" hidden="1" customWidth="1"/>
    <col min="10763" max="10763" width="8.85546875" style="1" customWidth="1"/>
    <col min="10764" max="10764" width="4.42578125" style="1" customWidth="1"/>
    <col min="10765" max="10765" width="12.42578125" style="1" hidden="1" customWidth="1"/>
    <col min="10766" max="10766" width="5.42578125" style="1" customWidth="1"/>
    <col min="10767" max="10767" width="4" style="1" customWidth="1"/>
    <col min="10768" max="10768" width="10.7109375" style="1" customWidth="1"/>
    <col min="10769" max="11001" width="12.42578125" style="1"/>
    <col min="11002" max="11002" width="4.42578125" style="1" customWidth="1"/>
    <col min="11003" max="11003" width="3.85546875" style="1" customWidth="1"/>
    <col min="11004" max="11004" width="12.42578125" style="1" hidden="1" customWidth="1"/>
    <col min="11005" max="11005" width="10.140625" style="1" customWidth="1"/>
    <col min="11006" max="11006" width="13.42578125" style="1" customWidth="1"/>
    <col min="11007" max="11007" width="20.140625" style="1" customWidth="1"/>
    <col min="11008" max="11008" width="27.42578125" style="1" customWidth="1"/>
    <col min="11009" max="11009" width="7.42578125" style="1" customWidth="1"/>
    <col min="11010" max="11010" width="5.140625" style="1" customWidth="1"/>
    <col min="11011" max="11011" width="8.140625" style="1" customWidth="1"/>
    <col min="11012" max="11013" width="12.42578125" style="1" hidden="1" customWidth="1"/>
    <col min="11014" max="11016" width="8.7109375" style="1" customWidth="1"/>
    <col min="11017" max="11018" width="12.42578125" style="1" hidden="1" customWidth="1"/>
    <col min="11019" max="11019" width="8.85546875" style="1" customWidth="1"/>
    <col min="11020" max="11020" width="4.42578125" style="1" customWidth="1"/>
    <col min="11021" max="11021" width="12.42578125" style="1" hidden="1" customWidth="1"/>
    <col min="11022" max="11022" width="5.42578125" style="1" customWidth="1"/>
    <col min="11023" max="11023" width="4" style="1" customWidth="1"/>
    <col min="11024" max="11024" width="10.7109375" style="1" customWidth="1"/>
    <col min="11025" max="11257" width="12.42578125" style="1"/>
    <col min="11258" max="11258" width="4.42578125" style="1" customWidth="1"/>
    <col min="11259" max="11259" width="3.85546875" style="1" customWidth="1"/>
    <col min="11260" max="11260" width="12.42578125" style="1" hidden="1" customWidth="1"/>
    <col min="11261" max="11261" width="10.140625" style="1" customWidth="1"/>
    <col min="11262" max="11262" width="13.42578125" style="1" customWidth="1"/>
    <col min="11263" max="11263" width="20.140625" style="1" customWidth="1"/>
    <col min="11264" max="11264" width="27.42578125" style="1" customWidth="1"/>
    <col min="11265" max="11265" width="7.42578125" style="1" customWidth="1"/>
    <col min="11266" max="11266" width="5.140625" style="1" customWidth="1"/>
    <col min="11267" max="11267" width="8.140625" style="1" customWidth="1"/>
    <col min="11268" max="11269" width="12.42578125" style="1" hidden="1" customWidth="1"/>
    <col min="11270" max="11272" width="8.7109375" style="1" customWidth="1"/>
    <col min="11273" max="11274" width="12.42578125" style="1" hidden="1" customWidth="1"/>
    <col min="11275" max="11275" width="8.85546875" style="1" customWidth="1"/>
    <col min="11276" max="11276" width="4.42578125" style="1" customWidth="1"/>
    <col min="11277" max="11277" width="12.42578125" style="1" hidden="1" customWidth="1"/>
    <col min="11278" max="11278" width="5.42578125" style="1" customWidth="1"/>
    <col min="11279" max="11279" width="4" style="1" customWidth="1"/>
    <col min="11280" max="11280" width="10.7109375" style="1" customWidth="1"/>
    <col min="11281" max="11513" width="12.42578125" style="1"/>
    <col min="11514" max="11514" width="4.42578125" style="1" customWidth="1"/>
    <col min="11515" max="11515" width="3.85546875" style="1" customWidth="1"/>
    <col min="11516" max="11516" width="12.42578125" style="1" hidden="1" customWidth="1"/>
    <col min="11517" max="11517" width="10.140625" style="1" customWidth="1"/>
    <col min="11518" max="11518" width="13.42578125" style="1" customWidth="1"/>
    <col min="11519" max="11519" width="20.140625" style="1" customWidth="1"/>
    <col min="11520" max="11520" width="27.42578125" style="1" customWidth="1"/>
    <col min="11521" max="11521" width="7.42578125" style="1" customWidth="1"/>
    <col min="11522" max="11522" width="5.140625" style="1" customWidth="1"/>
    <col min="11523" max="11523" width="8.140625" style="1" customWidth="1"/>
    <col min="11524" max="11525" width="12.42578125" style="1" hidden="1" customWidth="1"/>
    <col min="11526" max="11528" width="8.7109375" style="1" customWidth="1"/>
    <col min="11529" max="11530" width="12.42578125" style="1" hidden="1" customWidth="1"/>
    <col min="11531" max="11531" width="8.85546875" style="1" customWidth="1"/>
    <col min="11532" max="11532" width="4.42578125" style="1" customWidth="1"/>
    <col min="11533" max="11533" width="12.42578125" style="1" hidden="1" customWidth="1"/>
    <col min="11534" max="11534" width="5.42578125" style="1" customWidth="1"/>
    <col min="11535" max="11535" width="4" style="1" customWidth="1"/>
    <col min="11536" max="11536" width="10.7109375" style="1" customWidth="1"/>
    <col min="11537" max="11769" width="12.42578125" style="1"/>
    <col min="11770" max="11770" width="4.42578125" style="1" customWidth="1"/>
    <col min="11771" max="11771" width="3.85546875" style="1" customWidth="1"/>
    <col min="11772" max="11772" width="12.42578125" style="1" hidden="1" customWidth="1"/>
    <col min="11773" max="11773" width="10.140625" style="1" customWidth="1"/>
    <col min="11774" max="11774" width="13.42578125" style="1" customWidth="1"/>
    <col min="11775" max="11775" width="20.140625" style="1" customWidth="1"/>
    <col min="11776" max="11776" width="27.42578125" style="1" customWidth="1"/>
    <col min="11777" max="11777" width="7.42578125" style="1" customWidth="1"/>
    <col min="11778" max="11778" width="5.140625" style="1" customWidth="1"/>
    <col min="11779" max="11779" width="8.140625" style="1" customWidth="1"/>
    <col min="11780" max="11781" width="12.42578125" style="1" hidden="1" customWidth="1"/>
    <col min="11782" max="11784" width="8.7109375" style="1" customWidth="1"/>
    <col min="11785" max="11786" width="12.42578125" style="1" hidden="1" customWidth="1"/>
    <col min="11787" max="11787" width="8.85546875" style="1" customWidth="1"/>
    <col min="11788" max="11788" width="4.42578125" style="1" customWidth="1"/>
    <col min="11789" max="11789" width="12.42578125" style="1" hidden="1" customWidth="1"/>
    <col min="11790" max="11790" width="5.42578125" style="1" customWidth="1"/>
    <col min="11791" max="11791" width="4" style="1" customWidth="1"/>
    <col min="11792" max="11792" width="10.7109375" style="1" customWidth="1"/>
    <col min="11793" max="12025" width="12.42578125" style="1"/>
    <col min="12026" max="12026" width="4.42578125" style="1" customWidth="1"/>
    <col min="12027" max="12027" width="3.85546875" style="1" customWidth="1"/>
    <col min="12028" max="12028" width="12.42578125" style="1" hidden="1" customWidth="1"/>
    <col min="12029" max="12029" width="10.140625" style="1" customWidth="1"/>
    <col min="12030" max="12030" width="13.42578125" style="1" customWidth="1"/>
    <col min="12031" max="12031" width="20.140625" style="1" customWidth="1"/>
    <col min="12032" max="12032" width="27.42578125" style="1" customWidth="1"/>
    <col min="12033" max="12033" width="7.42578125" style="1" customWidth="1"/>
    <col min="12034" max="12034" width="5.140625" style="1" customWidth="1"/>
    <col min="12035" max="12035" width="8.140625" style="1" customWidth="1"/>
    <col min="12036" max="12037" width="12.42578125" style="1" hidden="1" customWidth="1"/>
    <col min="12038" max="12040" width="8.7109375" style="1" customWidth="1"/>
    <col min="12041" max="12042" width="12.42578125" style="1" hidden="1" customWidth="1"/>
    <col min="12043" max="12043" width="8.85546875" style="1" customWidth="1"/>
    <col min="12044" max="12044" width="4.42578125" style="1" customWidth="1"/>
    <col min="12045" max="12045" width="12.42578125" style="1" hidden="1" customWidth="1"/>
    <col min="12046" max="12046" width="5.42578125" style="1" customWidth="1"/>
    <col min="12047" max="12047" width="4" style="1" customWidth="1"/>
    <col min="12048" max="12048" width="10.7109375" style="1" customWidth="1"/>
    <col min="12049" max="12281" width="12.42578125" style="1"/>
    <col min="12282" max="12282" width="4.42578125" style="1" customWidth="1"/>
    <col min="12283" max="12283" width="3.85546875" style="1" customWidth="1"/>
    <col min="12284" max="12284" width="12.42578125" style="1" hidden="1" customWidth="1"/>
    <col min="12285" max="12285" width="10.140625" style="1" customWidth="1"/>
    <col min="12286" max="12286" width="13.42578125" style="1" customWidth="1"/>
    <col min="12287" max="12287" width="20.140625" style="1" customWidth="1"/>
    <col min="12288" max="12288" width="27.42578125" style="1" customWidth="1"/>
    <col min="12289" max="12289" width="7.42578125" style="1" customWidth="1"/>
    <col min="12290" max="12290" width="5.140625" style="1" customWidth="1"/>
    <col min="12291" max="12291" width="8.140625" style="1" customWidth="1"/>
    <col min="12292" max="12293" width="12.42578125" style="1" hidden="1" customWidth="1"/>
    <col min="12294" max="12296" width="8.7109375" style="1" customWidth="1"/>
    <col min="12297" max="12298" width="12.42578125" style="1" hidden="1" customWidth="1"/>
    <col min="12299" max="12299" width="8.85546875" style="1" customWidth="1"/>
    <col min="12300" max="12300" width="4.42578125" style="1" customWidth="1"/>
    <col min="12301" max="12301" width="12.42578125" style="1" hidden="1" customWidth="1"/>
    <col min="12302" max="12302" width="5.42578125" style="1" customWidth="1"/>
    <col min="12303" max="12303" width="4" style="1" customWidth="1"/>
    <col min="12304" max="12304" width="10.7109375" style="1" customWidth="1"/>
    <col min="12305" max="12537" width="12.42578125" style="1"/>
    <col min="12538" max="12538" width="4.42578125" style="1" customWidth="1"/>
    <col min="12539" max="12539" width="3.85546875" style="1" customWidth="1"/>
    <col min="12540" max="12540" width="12.42578125" style="1" hidden="1" customWidth="1"/>
    <col min="12541" max="12541" width="10.140625" style="1" customWidth="1"/>
    <col min="12542" max="12542" width="13.42578125" style="1" customWidth="1"/>
    <col min="12543" max="12543" width="20.140625" style="1" customWidth="1"/>
    <col min="12544" max="12544" width="27.42578125" style="1" customWidth="1"/>
    <col min="12545" max="12545" width="7.42578125" style="1" customWidth="1"/>
    <col min="12546" max="12546" width="5.140625" style="1" customWidth="1"/>
    <col min="12547" max="12547" width="8.140625" style="1" customWidth="1"/>
    <col min="12548" max="12549" width="12.42578125" style="1" hidden="1" customWidth="1"/>
    <col min="12550" max="12552" width="8.7109375" style="1" customWidth="1"/>
    <col min="12553" max="12554" width="12.42578125" style="1" hidden="1" customWidth="1"/>
    <col min="12555" max="12555" width="8.85546875" style="1" customWidth="1"/>
    <col min="12556" max="12556" width="4.42578125" style="1" customWidth="1"/>
    <col min="12557" max="12557" width="12.42578125" style="1" hidden="1" customWidth="1"/>
    <col min="12558" max="12558" width="5.42578125" style="1" customWidth="1"/>
    <col min="12559" max="12559" width="4" style="1" customWidth="1"/>
    <col min="12560" max="12560" width="10.7109375" style="1" customWidth="1"/>
    <col min="12561" max="12793" width="12.42578125" style="1"/>
    <col min="12794" max="12794" width="4.42578125" style="1" customWidth="1"/>
    <col min="12795" max="12795" width="3.85546875" style="1" customWidth="1"/>
    <col min="12796" max="12796" width="12.42578125" style="1" hidden="1" customWidth="1"/>
    <col min="12797" max="12797" width="10.140625" style="1" customWidth="1"/>
    <col min="12798" max="12798" width="13.42578125" style="1" customWidth="1"/>
    <col min="12799" max="12799" width="20.140625" style="1" customWidth="1"/>
    <col min="12800" max="12800" width="27.42578125" style="1" customWidth="1"/>
    <col min="12801" max="12801" width="7.42578125" style="1" customWidth="1"/>
    <col min="12802" max="12802" width="5.140625" style="1" customWidth="1"/>
    <col min="12803" max="12803" width="8.140625" style="1" customWidth="1"/>
    <col min="12804" max="12805" width="12.42578125" style="1" hidden="1" customWidth="1"/>
    <col min="12806" max="12808" width="8.7109375" style="1" customWidth="1"/>
    <col min="12809" max="12810" width="12.42578125" style="1" hidden="1" customWidth="1"/>
    <col min="12811" max="12811" width="8.85546875" style="1" customWidth="1"/>
    <col min="12812" max="12812" width="4.42578125" style="1" customWidth="1"/>
    <col min="12813" max="12813" width="12.42578125" style="1" hidden="1" customWidth="1"/>
    <col min="12814" max="12814" width="5.42578125" style="1" customWidth="1"/>
    <col min="12815" max="12815" width="4" style="1" customWidth="1"/>
    <col min="12816" max="12816" width="10.7109375" style="1" customWidth="1"/>
    <col min="12817" max="13049" width="12.42578125" style="1"/>
    <col min="13050" max="13050" width="4.42578125" style="1" customWidth="1"/>
    <col min="13051" max="13051" width="3.85546875" style="1" customWidth="1"/>
    <col min="13052" max="13052" width="12.42578125" style="1" hidden="1" customWidth="1"/>
    <col min="13053" max="13053" width="10.140625" style="1" customWidth="1"/>
    <col min="13054" max="13054" width="13.42578125" style="1" customWidth="1"/>
    <col min="13055" max="13055" width="20.140625" style="1" customWidth="1"/>
    <col min="13056" max="13056" width="27.42578125" style="1" customWidth="1"/>
    <col min="13057" max="13057" width="7.42578125" style="1" customWidth="1"/>
    <col min="13058" max="13058" width="5.140625" style="1" customWidth="1"/>
    <col min="13059" max="13059" width="8.140625" style="1" customWidth="1"/>
    <col min="13060" max="13061" width="12.42578125" style="1" hidden="1" customWidth="1"/>
    <col min="13062" max="13064" width="8.7109375" style="1" customWidth="1"/>
    <col min="13065" max="13066" width="12.42578125" style="1" hidden="1" customWidth="1"/>
    <col min="13067" max="13067" width="8.85546875" style="1" customWidth="1"/>
    <col min="13068" max="13068" width="4.42578125" style="1" customWidth="1"/>
    <col min="13069" max="13069" width="12.42578125" style="1" hidden="1" customWidth="1"/>
    <col min="13070" max="13070" width="5.42578125" style="1" customWidth="1"/>
    <col min="13071" max="13071" width="4" style="1" customWidth="1"/>
    <col min="13072" max="13072" width="10.7109375" style="1" customWidth="1"/>
    <col min="13073" max="13305" width="12.42578125" style="1"/>
    <col min="13306" max="13306" width="4.42578125" style="1" customWidth="1"/>
    <col min="13307" max="13307" width="3.85546875" style="1" customWidth="1"/>
    <col min="13308" max="13308" width="12.42578125" style="1" hidden="1" customWidth="1"/>
    <col min="13309" max="13309" width="10.140625" style="1" customWidth="1"/>
    <col min="13310" max="13310" width="13.42578125" style="1" customWidth="1"/>
    <col min="13311" max="13311" width="20.140625" style="1" customWidth="1"/>
    <col min="13312" max="13312" width="27.42578125" style="1" customWidth="1"/>
    <col min="13313" max="13313" width="7.42578125" style="1" customWidth="1"/>
    <col min="13314" max="13314" width="5.140625" style="1" customWidth="1"/>
    <col min="13315" max="13315" width="8.140625" style="1" customWidth="1"/>
    <col min="13316" max="13317" width="12.42578125" style="1" hidden="1" customWidth="1"/>
    <col min="13318" max="13320" width="8.7109375" style="1" customWidth="1"/>
    <col min="13321" max="13322" width="12.42578125" style="1" hidden="1" customWidth="1"/>
    <col min="13323" max="13323" width="8.85546875" style="1" customWidth="1"/>
    <col min="13324" max="13324" width="4.42578125" style="1" customWidth="1"/>
    <col min="13325" max="13325" width="12.42578125" style="1" hidden="1" customWidth="1"/>
    <col min="13326" max="13326" width="5.42578125" style="1" customWidth="1"/>
    <col min="13327" max="13327" width="4" style="1" customWidth="1"/>
    <col min="13328" max="13328" width="10.7109375" style="1" customWidth="1"/>
    <col min="13329" max="13561" width="12.42578125" style="1"/>
    <col min="13562" max="13562" width="4.42578125" style="1" customWidth="1"/>
    <col min="13563" max="13563" width="3.85546875" style="1" customWidth="1"/>
    <col min="13564" max="13564" width="12.42578125" style="1" hidden="1" customWidth="1"/>
    <col min="13565" max="13565" width="10.140625" style="1" customWidth="1"/>
    <col min="13566" max="13566" width="13.42578125" style="1" customWidth="1"/>
    <col min="13567" max="13567" width="20.140625" style="1" customWidth="1"/>
    <col min="13568" max="13568" width="27.42578125" style="1" customWidth="1"/>
    <col min="13569" max="13569" width="7.42578125" style="1" customWidth="1"/>
    <col min="13570" max="13570" width="5.140625" style="1" customWidth="1"/>
    <col min="13571" max="13571" width="8.140625" style="1" customWidth="1"/>
    <col min="13572" max="13573" width="12.42578125" style="1" hidden="1" customWidth="1"/>
    <col min="13574" max="13576" width="8.7109375" style="1" customWidth="1"/>
    <col min="13577" max="13578" width="12.42578125" style="1" hidden="1" customWidth="1"/>
    <col min="13579" max="13579" width="8.85546875" style="1" customWidth="1"/>
    <col min="13580" max="13580" width="4.42578125" style="1" customWidth="1"/>
    <col min="13581" max="13581" width="12.42578125" style="1" hidden="1" customWidth="1"/>
    <col min="13582" max="13582" width="5.42578125" style="1" customWidth="1"/>
    <col min="13583" max="13583" width="4" style="1" customWidth="1"/>
    <col min="13584" max="13584" width="10.7109375" style="1" customWidth="1"/>
    <col min="13585" max="13817" width="12.42578125" style="1"/>
    <col min="13818" max="13818" width="4.42578125" style="1" customWidth="1"/>
    <col min="13819" max="13819" width="3.85546875" style="1" customWidth="1"/>
    <col min="13820" max="13820" width="12.42578125" style="1" hidden="1" customWidth="1"/>
    <col min="13821" max="13821" width="10.140625" style="1" customWidth="1"/>
    <col min="13822" max="13822" width="13.42578125" style="1" customWidth="1"/>
    <col min="13823" max="13823" width="20.140625" style="1" customWidth="1"/>
    <col min="13824" max="13824" width="27.42578125" style="1" customWidth="1"/>
    <col min="13825" max="13825" width="7.42578125" style="1" customWidth="1"/>
    <col min="13826" max="13826" width="5.140625" style="1" customWidth="1"/>
    <col min="13827" max="13827" width="8.140625" style="1" customWidth="1"/>
    <col min="13828" max="13829" width="12.42578125" style="1" hidden="1" customWidth="1"/>
    <col min="13830" max="13832" width="8.7109375" style="1" customWidth="1"/>
    <col min="13833" max="13834" width="12.42578125" style="1" hidden="1" customWidth="1"/>
    <col min="13835" max="13835" width="8.85546875" style="1" customWidth="1"/>
    <col min="13836" max="13836" width="4.42578125" style="1" customWidth="1"/>
    <col min="13837" max="13837" width="12.42578125" style="1" hidden="1" customWidth="1"/>
    <col min="13838" max="13838" width="5.42578125" style="1" customWidth="1"/>
    <col min="13839" max="13839" width="4" style="1" customWidth="1"/>
    <col min="13840" max="13840" width="10.7109375" style="1" customWidth="1"/>
    <col min="13841" max="14073" width="12.42578125" style="1"/>
    <col min="14074" max="14074" width="4.42578125" style="1" customWidth="1"/>
    <col min="14075" max="14075" width="3.85546875" style="1" customWidth="1"/>
    <col min="14076" max="14076" width="12.42578125" style="1" hidden="1" customWidth="1"/>
    <col min="14077" max="14077" width="10.140625" style="1" customWidth="1"/>
    <col min="14078" max="14078" width="13.42578125" style="1" customWidth="1"/>
    <col min="14079" max="14079" width="20.140625" style="1" customWidth="1"/>
    <col min="14080" max="14080" width="27.42578125" style="1" customWidth="1"/>
    <col min="14081" max="14081" width="7.42578125" style="1" customWidth="1"/>
    <col min="14082" max="14082" width="5.140625" style="1" customWidth="1"/>
    <col min="14083" max="14083" width="8.140625" style="1" customWidth="1"/>
    <col min="14084" max="14085" width="12.42578125" style="1" hidden="1" customWidth="1"/>
    <col min="14086" max="14088" width="8.7109375" style="1" customWidth="1"/>
    <col min="14089" max="14090" width="12.42578125" style="1" hidden="1" customWidth="1"/>
    <col min="14091" max="14091" width="8.85546875" style="1" customWidth="1"/>
    <col min="14092" max="14092" width="4.42578125" style="1" customWidth="1"/>
    <col min="14093" max="14093" width="12.42578125" style="1" hidden="1" customWidth="1"/>
    <col min="14094" max="14094" width="5.42578125" style="1" customWidth="1"/>
    <col min="14095" max="14095" width="4" style="1" customWidth="1"/>
    <col min="14096" max="14096" width="10.7109375" style="1" customWidth="1"/>
    <col min="14097" max="14329" width="12.42578125" style="1"/>
    <col min="14330" max="14330" width="4.42578125" style="1" customWidth="1"/>
    <col min="14331" max="14331" width="3.85546875" style="1" customWidth="1"/>
    <col min="14332" max="14332" width="12.42578125" style="1" hidden="1" customWidth="1"/>
    <col min="14333" max="14333" width="10.140625" style="1" customWidth="1"/>
    <col min="14334" max="14334" width="13.42578125" style="1" customWidth="1"/>
    <col min="14335" max="14335" width="20.140625" style="1" customWidth="1"/>
    <col min="14336" max="14336" width="27.42578125" style="1" customWidth="1"/>
    <col min="14337" max="14337" width="7.42578125" style="1" customWidth="1"/>
    <col min="14338" max="14338" width="5.140625" style="1" customWidth="1"/>
    <col min="14339" max="14339" width="8.140625" style="1" customWidth="1"/>
    <col min="14340" max="14341" width="12.42578125" style="1" hidden="1" customWidth="1"/>
    <col min="14342" max="14344" width="8.7109375" style="1" customWidth="1"/>
    <col min="14345" max="14346" width="12.42578125" style="1" hidden="1" customWidth="1"/>
    <col min="14347" max="14347" width="8.85546875" style="1" customWidth="1"/>
    <col min="14348" max="14348" width="4.42578125" style="1" customWidth="1"/>
    <col min="14349" max="14349" width="12.42578125" style="1" hidden="1" customWidth="1"/>
    <col min="14350" max="14350" width="5.42578125" style="1" customWidth="1"/>
    <col min="14351" max="14351" width="4" style="1" customWidth="1"/>
    <col min="14352" max="14352" width="10.7109375" style="1" customWidth="1"/>
    <col min="14353" max="14585" width="12.42578125" style="1"/>
    <col min="14586" max="14586" width="4.42578125" style="1" customWidth="1"/>
    <col min="14587" max="14587" width="3.85546875" style="1" customWidth="1"/>
    <col min="14588" max="14588" width="12.42578125" style="1" hidden="1" customWidth="1"/>
    <col min="14589" max="14589" width="10.140625" style="1" customWidth="1"/>
    <col min="14590" max="14590" width="13.42578125" style="1" customWidth="1"/>
    <col min="14591" max="14591" width="20.140625" style="1" customWidth="1"/>
    <col min="14592" max="14592" width="27.42578125" style="1" customWidth="1"/>
    <col min="14593" max="14593" width="7.42578125" style="1" customWidth="1"/>
    <col min="14594" max="14594" width="5.140625" style="1" customWidth="1"/>
    <col min="14595" max="14595" width="8.140625" style="1" customWidth="1"/>
    <col min="14596" max="14597" width="12.42578125" style="1" hidden="1" customWidth="1"/>
    <col min="14598" max="14600" width="8.7109375" style="1" customWidth="1"/>
    <col min="14601" max="14602" width="12.42578125" style="1" hidden="1" customWidth="1"/>
    <col min="14603" max="14603" width="8.85546875" style="1" customWidth="1"/>
    <col min="14604" max="14604" width="4.42578125" style="1" customWidth="1"/>
    <col min="14605" max="14605" width="12.42578125" style="1" hidden="1" customWidth="1"/>
    <col min="14606" max="14606" width="5.42578125" style="1" customWidth="1"/>
    <col min="14607" max="14607" width="4" style="1" customWidth="1"/>
    <col min="14608" max="14608" width="10.7109375" style="1" customWidth="1"/>
    <col min="14609" max="14841" width="12.42578125" style="1"/>
    <col min="14842" max="14842" width="4.42578125" style="1" customWidth="1"/>
    <col min="14843" max="14843" width="3.85546875" style="1" customWidth="1"/>
    <col min="14844" max="14844" width="12.42578125" style="1" hidden="1" customWidth="1"/>
    <col min="14845" max="14845" width="10.140625" style="1" customWidth="1"/>
    <col min="14846" max="14846" width="13.42578125" style="1" customWidth="1"/>
    <col min="14847" max="14847" width="20.140625" style="1" customWidth="1"/>
    <col min="14848" max="14848" width="27.42578125" style="1" customWidth="1"/>
    <col min="14849" max="14849" width="7.42578125" style="1" customWidth="1"/>
    <col min="14850" max="14850" width="5.140625" style="1" customWidth="1"/>
    <col min="14851" max="14851" width="8.140625" style="1" customWidth="1"/>
    <col min="14852" max="14853" width="12.42578125" style="1" hidden="1" customWidth="1"/>
    <col min="14854" max="14856" width="8.7109375" style="1" customWidth="1"/>
    <col min="14857" max="14858" width="12.42578125" style="1" hidden="1" customWidth="1"/>
    <col min="14859" max="14859" width="8.85546875" style="1" customWidth="1"/>
    <col min="14860" max="14860" width="4.42578125" style="1" customWidth="1"/>
    <col min="14861" max="14861" width="12.42578125" style="1" hidden="1" customWidth="1"/>
    <col min="14862" max="14862" width="5.42578125" style="1" customWidth="1"/>
    <col min="14863" max="14863" width="4" style="1" customWidth="1"/>
    <col min="14864" max="14864" width="10.7109375" style="1" customWidth="1"/>
    <col min="14865" max="15097" width="12.42578125" style="1"/>
    <col min="15098" max="15098" width="4.42578125" style="1" customWidth="1"/>
    <col min="15099" max="15099" width="3.85546875" style="1" customWidth="1"/>
    <col min="15100" max="15100" width="12.42578125" style="1" hidden="1" customWidth="1"/>
    <col min="15101" max="15101" width="10.140625" style="1" customWidth="1"/>
    <col min="15102" max="15102" width="13.42578125" style="1" customWidth="1"/>
    <col min="15103" max="15103" width="20.140625" style="1" customWidth="1"/>
    <col min="15104" max="15104" width="27.42578125" style="1" customWidth="1"/>
    <col min="15105" max="15105" width="7.42578125" style="1" customWidth="1"/>
    <col min="15106" max="15106" width="5.140625" style="1" customWidth="1"/>
    <col min="15107" max="15107" width="8.140625" style="1" customWidth="1"/>
    <col min="15108" max="15109" width="12.42578125" style="1" hidden="1" customWidth="1"/>
    <col min="15110" max="15112" width="8.7109375" style="1" customWidth="1"/>
    <col min="15113" max="15114" width="12.42578125" style="1" hidden="1" customWidth="1"/>
    <col min="15115" max="15115" width="8.85546875" style="1" customWidth="1"/>
    <col min="15116" max="15116" width="4.42578125" style="1" customWidth="1"/>
    <col min="15117" max="15117" width="12.42578125" style="1" hidden="1" customWidth="1"/>
    <col min="15118" max="15118" width="5.42578125" style="1" customWidth="1"/>
    <col min="15119" max="15119" width="4" style="1" customWidth="1"/>
    <col min="15120" max="15120" width="10.7109375" style="1" customWidth="1"/>
    <col min="15121" max="15353" width="12.42578125" style="1"/>
    <col min="15354" max="15354" width="4.42578125" style="1" customWidth="1"/>
    <col min="15355" max="15355" width="3.85546875" style="1" customWidth="1"/>
    <col min="15356" max="15356" width="12.42578125" style="1" hidden="1" customWidth="1"/>
    <col min="15357" max="15357" width="10.140625" style="1" customWidth="1"/>
    <col min="15358" max="15358" width="13.42578125" style="1" customWidth="1"/>
    <col min="15359" max="15359" width="20.140625" style="1" customWidth="1"/>
    <col min="15360" max="15360" width="27.42578125" style="1" customWidth="1"/>
    <col min="15361" max="15361" width="7.42578125" style="1" customWidth="1"/>
    <col min="15362" max="15362" width="5.140625" style="1" customWidth="1"/>
    <col min="15363" max="15363" width="8.140625" style="1" customWidth="1"/>
    <col min="15364" max="15365" width="12.42578125" style="1" hidden="1" customWidth="1"/>
    <col min="15366" max="15368" width="8.7109375" style="1" customWidth="1"/>
    <col min="15369" max="15370" width="12.42578125" style="1" hidden="1" customWidth="1"/>
    <col min="15371" max="15371" width="8.85546875" style="1" customWidth="1"/>
    <col min="15372" max="15372" width="4.42578125" style="1" customWidth="1"/>
    <col min="15373" max="15373" width="12.42578125" style="1" hidden="1" customWidth="1"/>
    <col min="15374" max="15374" width="5.42578125" style="1" customWidth="1"/>
    <col min="15375" max="15375" width="4" style="1" customWidth="1"/>
    <col min="15376" max="15376" width="10.7109375" style="1" customWidth="1"/>
    <col min="15377" max="15609" width="12.42578125" style="1"/>
    <col min="15610" max="15610" width="4.42578125" style="1" customWidth="1"/>
    <col min="15611" max="15611" width="3.85546875" style="1" customWidth="1"/>
    <col min="15612" max="15612" width="12.42578125" style="1" hidden="1" customWidth="1"/>
    <col min="15613" max="15613" width="10.140625" style="1" customWidth="1"/>
    <col min="15614" max="15614" width="13.42578125" style="1" customWidth="1"/>
    <col min="15615" max="15615" width="20.140625" style="1" customWidth="1"/>
    <col min="15616" max="15616" width="27.42578125" style="1" customWidth="1"/>
    <col min="15617" max="15617" width="7.42578125" style="1" customWidth="1"/>
    <col min="15618" max="15618" width="5.140625" style="1" customWidth="1"/>
    <col min="15619" max="15619" width="8.140625" style="1" customWidth="1"/>
    <col min="15620" max="15621" width="12.42578125" style="1" hidden="1" customWidth="1"/>
    <col min="15622" max="15624" width="8.7109375" style="1" customWidth="1"/>
    <col min="15625" max="15626" width="12.42578125" style="1" hidden="1" customWidth="1"/>
    <col min="15627" max="15627" width="8.85546875" style="1" customWidth="1"/>
    <col min="15628" max="15628" width="4.42578125" style="1" customWidth="1"/>
    <col min="15629" max="15629" width="12.42578125" style="1" hidden="1" customWidth="1"/>
    <col min="15630" max="15630" width="5.42578125" style="1" customWidth="1"/>
    <col min="15631" max="15631" width="4" style="1" customWidth="1"/>
    <col min="15632" max="15632" width="10.7109375" style="1" customWidth="1"/>
    <col min="15633" max="15865" width="12.42578125" style="1"/>
    <col min="15866" max="15866" width="4.42578125" style="1" customWidth="1"/>
    <col min="15867" max="15867" width="3.85546875" style="1" customWidth="1"/>
    <col min="15868" max="15868" width="12.42578125" style="1" hidden="1" customWidth="1"/>
    <col min="15869" max="15869" width="10.140625" style="1" customWidth="1"/>
    <col min="15870" max="15870" width="13.42578125" style="1" customWidth="1"/>
    <col min="15871" max="15871" width="20.140625" style="1" customWidth="1"/>
    <col min="15872" max="15872" width="27.42578125" style="1" customWidth="1"/>
    <col min="15873" max="15873" width="7.42578125" style="1" customWidth="1"/>
    <col min="15874" max="15874" width="5.140625" style="1" customWidth="1"/>
    <col min="15875" max="15875" width="8.140625" style="1" customWidth="1"/>
    <col min="15876" max="15877" width="12.42578125" style="1" hidden="1" customWidth="1"/>
    <col min="15878" max="15880" width="8.7109375" style="1" customWidth="1"/>
    <col min="15881" max="15882" width="12.42578125" style="1" hidden="1" customWidth="1"/>
    <col min="15883" max="15883" width="8.85546875" style="1" customWidth="1"/>
    <col min="15884" max="15884" width="4.42578125" style="1" customWidth="1"/>
    <col min="15885" max="15885" width="12.42578125" style="1" hidden="1" customWidth="1"/>
    <col min="15886" max="15886" width="5.42578125" style="1" customWidth="1"/>
    <col min="15887" max="15887" width="4" style="1" customWidth="1"/>
    <col min="15888" max="15888" width="10.7109375" style="1" customWidth="1"/>
    <col min="15889" max="16121" width="12.42578125" style="1"/>
    <col min="16122" max="16122" width="4.42578125" style="1" customWidth="1"/>
    <col min="16123" max="16123" width="3.85546875" style="1" customWidth="1"/>
    <col min="16124" max="16124" width="12.42578125" style="1" hidden="1" customWidth="1"/>
    <col min="16125" max="16125" width="10.140625" style="1" customWidth="1"/>
    <col min="16126" max="16126" width="13.42578125" style="1" customWidth="1"/>
    <col min="16127" max="16127" width="20.140625" style="1" customWidth="1"/>
    <col min="16128" max="16128" width="27.42578125" style="1" customWidth="1"/>
    <col min="16129" max="16129" width="7.42578125" style="1" customWidth="1"/>
    <col min="16130" max="16130" width="5.140625" style="1" customWidth="1"/>
    <col min="16131" max="16131" width="8.140625" style="1" customWidth="1"/>
    <col min="16132" max="16133" width="12.42578125" style="1" hidden="1" customWidth="1"/>
    <col min="16134" max="16136" width="8.7109375" style="1" customWidth="1"/>
    <col min="16137" max="16138" width="12.42578125" style="1" hidden="1" customWidth="1"/>
    <col min="16139" max="16139" width="8.85546875" style="1" customWidth="1"/>
    <col min="16140" max="16140" width="4.42578125" style="1" customWidth="1"/>
    <col min="16141" max="16141" width="12.42578125" style="1" hidden="1" customWidth="1"/>
    <col min="16142" max="16142" width="5.42578125" style="1" customWidth="1"/>
    <col min="16143" max="16143" width="4" style="1" customWidth="1"/>
    <col min="16144" max="16144" width="10.7109375" style="1" customWidth="1"/>
    <col min="16145" max="16384" width="12.42578125" style="1"/>
  </cols>
  <sheetData>
    <row r="1" spans="1:21" ht="15" customHeight="1">
      <c r="M1" s="5"/>
      <c r="N1" s="5"/>
      <c r="O1" s="5"/>
      <c r="P1" s="71" t="s">
        <v>0</v>
      </c>
      <c r="Q1" s="71"/>
      <c r="R1" s="71"/>
    </row>
    <row r="2" spans="1:21" ht="21" customHeight="1">
      <c r="M2" s="5"/>
      <c r="N2" s="7"/>
      <c r="O2" s="7"/>
      <c r="P2" s="71" t="s">
        <v>1</v>
      </c>
      <c r="Q2" s="71"/>
      <c r="R2" s="71"/>
    </row>
    <row r="3" spans="1:21" ht="18.75" customHeight="1">
      <c r="M3" s="5"/>
      <c r="N3" s="7"/>
      <c r="O3" s="7"/>
      <c r="P3" s="71" t="s">
        <v>2</v>
      </c>
      <c r="Q3" s="71"/>
      <c r="R3" s="71"/>
    </row>
    <row r="4" spans="1:21" ht="21" customHeight="1">
      <c r="M4" s="5"/>
      <c r="N4" s="8"/>
      <c r="O4" s="8"/>
      <c r="P4" s="71" t="s">
        <v>3</v>
      </c>
      <c r="Q4" s="71"/>
      <c r="R4" s="71"/>
    </row>
    <row r="5" spans="1:21" ht="7.5" customHeight="1"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21" ht="63" customHeight="1">
      <c r="D6" s="64" t="s">
        <v>111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21" ht="61.5" customHeight="1">
      <c r="A7" s="59" t="s">
        <v>4</v>
      </c>
      <c r="B7" s="60" t="s">
        <v>5</v>
      </c>
      <c r="C7" s="61" t="s">
        <v>6</v>
      </c>
      <c r="D7" s="59" t="s">
        <v>7</v>
      </c>
      <c r="E7" s="59" t="s">
        <v>8</v>
      </c>
      <c r="F7" s="59" t="s">
        <v>9</v>
      </c>
      <c r="G7" s="33" t="s">
        <v>10</v>
      </c>
      <c r="H7" s="33" t="s">
        <v>11</v>
      </c>
      <c r="I7" s="33" t="s">
        <v>12</v>
      </c>
      <c r="J7" s="9" t="s">
        <v>13</v>
      </c>
      <c r="K7" s="9" t="s">
        <v>14</v>
      </c>
      <c r="L7" s="63" t="s">
        <v>15</v>
      </c>
      <c r="M7" s="63" t="s">
        <v>16</v>
      </c>
      <c r="N7" s="59" t="s">
        <v>17</v>
      </c>
      <c r="O7" s="59" t="s">
        <v>18</v>
      </c>
      <c r="P7" s="59" t="s">
        <v>19</v>
      </c>
      <c r="Q7" s="59" t="s">
        <v>20</v>
      </c>
      <c r="R7" s="63" t="s">
        <v>21</v>
      </c>
    </row>
    <row r="8" spans="1:21" ht="25.5" customHeight="1">
      <c r="A8" s="59"/>
      <c r="B8" s="60"/>
      <c r="C8" s="62"/>
      <c r="D8" s="59"/>
      <c r="E8" s="59"/>
      <c r="F8" s="59"/>
      <c r="G8" s="10" t="s">
        <v>22</v>
      </c>
      <c r="H8" s="10" t="s">
        <v>22</v>
      </c>
      <c r="I8" s="10" t="s">
        <v>22</v>
      </c>
      <c r="J8" s="9" t="s">
        <v>23</v>
      </c>
      <c r="K8" s="9" t="s">
        <v>23</v>
      </c>
      <c r="L8" s="63"/>
      <c r="M8" s="63"/>
      <c r="N8" s="59"/>
      <c r="O8" s="59"/>
      <c r="P8" s="59"/>
      <c r="Q8" s="59"/>
      <c r="R8" s="63"/>
    </row>
    <row r="9" spans="1:21" ht="71.25" customHeight="1">
      <c r="A9" s="12">
        <v>1</v>
      </c>
      <c r="B9" s="34" t="s">
        <v>24</v>
      </c>
      <c r="C9" s="13"/>
      <c r="D9" s="35" t="s">
        <v>25</v>
      </c>
      <c r="E9" s="36">
        <v>4</v>
      </c>
      <c r="F9" s="37" t="s">
        <v>26</v>
      </c>
      <c r="G9" s="38">
        <v>1747.15</v>
      </c>
      <c r="H9" s="15">
        <v>2055.4699999999998</v>
      </c>
      <c r="I9" s="15">
        <v>2213.7399999999998</v>
      </c>
      <c r="J9" s="16"/>
      <c r="K9" s="16"/>
      <c r="L9" s="11">
        <f>AVERAGE(G9,H9,I9)</f>
        <v>2005.45333333333</v>
      </c>
      <c r="M9" s="11">
        <f>ROUND(L9,2)</f>
        <v>2005.45</v>
      </c>
      <c r="N9" s="30">
        <f>COUNT(G9:K9)</f>
        <v>3</v>
      </c>
      <c r="O9" s="31">
        <f>STDEV(G9,H9,I9,J9,K9)</f>
        <v>237.28212581931501</v>
      </c>
      <c r="P9" s="32">
        <f>O9/L9*100</f>
        <v>11.8318447941603</v>
      </c>
      <c r="Q9" s="31" t="str">
        <f>IF(P9&lt;33,"ОДНОРОДНЫЕ","НЕОДНОРОДНЫЕ")</f>
        <v>ОДНОРОДНЫЕ</v>
      </c>
      <c r="R9" s="11">
        <f>M9*E9</f>
        <v>8021.8</v>
      </c>
      <c r="S9" s="39"/>
      <c r="T9" s="39"/>
      <c r="U9" s="39"/>
    </row>
    <row r="10" spans="1:21" ht="96" customHeight="1">
      <c r="A10" s="12">
        <v>2</v>
      </c>
      <c r="B10" s="34" t="s">
        <v>27</v>
      </c>
      <c r="C10" s="13"/>
      <c r="D10" s="40" t="s">
        <v>28</v>
      </c>
      <c r="E10" s="36">
        <v>2</v>
      </c>
      <c r="F10" s="37" t="s">
        <v>26</v>
      </c>
      <c r="G10" s="14">
        <v>2019.82</v>
      </c>
      <c r="H10" s="15">
        <v>2376.2600000000002</v>
      </c>
      <c r="I10" s="15">
        <v>2559.23</v>
      </c>
      <c r="J10" s="16"/>
      <c r="K10" s="16"/>
      <c r="L10" s="11">
        <f t="shared" ref="L10:L74" si="0">AVERAGE(G10,H10,I10)</f>
        <v>2318.4366666666701</v>
      </c>
      <c r="M10" s="11">
        <f t="shared" ref="M10:M74" si="1">ROUND(L10,2)</f>
        <v>2318.44</v>
      </c>
      <c r="N10" s="30">
        <f t="shared" ref="N10:N74" si="2">COUNT(G10:K10)</f>
        <v>3</v>
      </c>
      <c r="O10" s="31">
        <f t="shared" ref="O10:O74" si="3">STDEV(G10,H10,I10,J10,K10)</f>
        <v>274.31449183980999</v>
      </c>
      <c r="P10" s="32">
        <f t="shared" ref="P10:P74" si="4">O10/L10*100</f>
        <v>11.831873425044</v>
      </c>
      <c r="Q10" s="31" t="str">
        <f t="shared" ref="Q10:Q40" si="5">IF(P10&lt;33,"ОДНОРОДНЫЕ","НЕОДНОРОДНЫЕ")</f>
        <v>ОДНОРОДНЫЕ</v>
      </c>
      <c r="R10" s="11">
        <f>E10*M10</f>
        <v>4636.88</v>
      </c>
      <c r="S10" s="39"/>
      <c r="T10" s="39"/>
      <c r="U10" s="39"/>
    </row>
    <row r="11" spans="1:21" ht="96" customHeight="1">
      <c r="A11" s="12">
        <v>3</v>
      </c>
      <c r="B11" s="34" t="s">
        <v>29</v>
      </c>
      <c r="C11" s="13"/>
      <c r="D11" s="40" t="s">
        <v>30</v>
      </c>
      <c r="E11" s="36">
        <v>4</v>
      </c>
      <c r="F11" s="37" t="s">
        <v>26</v>
      </c>
      <c r="G11" s="14">
        <v>1230.79</v>
      </c>
      <c r="H11" s="15">
        <v>1447.99</v>
      </c>
      <c r="I11" s="15">
        <v>1559.49</v>
      </c>
      <c r="J11" s="16"/>
      <c r="K11" s="16"/>
      <c r="L11" s="11">
        <f t="shared" si="0"/>
        <v>1412.7566666666701</v>
      </c>
      <c r="M11" s="11">
        <f t="shared" si="1"/>
        <v>1412.76</v>
      </c>
      <c r="N11" s="30">
        <f t="shared" si="2"/>
        <v>3</v>
      </c>
      <c r="O11" s="31">
        <f t="shared" si="3"/>
        <v>167.15849764021399</v>
      </c>
      <c r="P11" s="32">
        <f t="shared" si="4"/>
        <v>11.8320799033719</v>
      </c>
      <c r="Q11" s="31" t="str">
        <f t="shared" si="5"/>
        <v>ОДНОРОДНЫЕ</v>
      </c>
      <c r="R11" s="11">
        <f t="shared" ref="R11:R73" si="6">E11*M11</f>
        <v>5651.04</v>
      </c>
      <c r="S11" s="39"/>
      <c r="T11" s="39"/>
      <c r="U11" s="39"/>
    </row>
    <row r="12" spans="1:21" ht="96" customHeight="1">
      <c r="A12" s="12">
        <v>4</v>
      </c>
      <c r="B12" s="34" t="s">
        <v>29</v>
      </c>
      <c r="C12" s="13"/>
      <c r="D12" s="40" t="s">
        <v>31</v>
      </c>
      <c r="E12" s="36">
        <v>4</v>
      </c>
      <c r="F12" s="37" t="s">
        <v>26</v>
      </c>
      <c r="G12" s="14">
        <v>210.22</v>
      </c>
      <c r="H12" s="15">
        <v>247.32</v>
      </c>
      <c r="I12" s="15">
        <v>266.36</v>
      </c>
      <c r="J12" s="16"/>
      <c r="K12" s="16"/>
      <c r="L12" s="11">
        <f t="shared" si="0"/>
        <v>241.3</v>
      </c>
      <c r="M12" s="11">
        <f t="shared" si="1"/>
        <v>241.3</v>
      </c>
      <c r="N12" s="30">
        <f t="shared" si="2"/>
        <v>3</v>
      </c>
      <c r="O12" s="31">
        <f t="shared" si="3"/>
        <v>28.550047285424899</v>
      </c>
      <c r="P12" s="32">
        <f t="shared" si="4"/>
        <v>11.8317643122358</v>
      </c>
      <c r="Q12" s="31" t="str">
        <f t="shared" si="5"/>
        <v>ОДНОРОДНЫЕ</v>
      </c>
      <c r="R12" s="11">
        <f t="shared" si="6"/>
        <v>965.2</v>
      </c>
      <c r="S12" s="39"/>
      <c r="T12" s="39"/>
      <c r="U12" s="39"/>
    </row>
    <row r="13" spans="1:21" ht="96" customHeight="1">
      <c r="A13" s="12">
        <v>5</v>
      </c>
      <c r="B13" s="34" t="s">
        <v>29</v>
      </c>
      <c r="C13" s="13"/>
      <c r="D13" s="40" t="s">
        <v>32</v>
      </c>
      <c r="E13" s="36">
        <v>1</v>
      </c>
      <c r="F13" s="37" t="s">
        <v>26</v>
      </c>
      <c r="G13" s="14">
        <v>1238.4000000000001</v>
      </c>
      <c r="H13" s="15">
        <v>1456.94</v>
      </c>
      <c r="I13" s="15">
        <v>1569.12</v>
      </c>
      <c r="J13" s="16"/>
      <c r="K13" s="16"/>
      <c r="L13" s="11">
        <f t="shared" si="0"/>
        <v>1421.4866666666701</v>
      </c>
      <c r="M13" s="11">
        <f t="shared" si="1"/>
        <v>1421.49</v>
      </c>
      <c r="N13" s="30">
        <f t="shared" si="2"/>
        <v>3</v>
      </c>
      <c r="O13" s="31">
        <f t="shared" si="3"/>
        <v>168.186306616601</v>
      </c>
      <c r="P13" s="32">
        <f t="shared" si="4"/>
        <v>11.831718901098901</v>
      </c>
      <c r="Q13" s="31" t="str">
        <f t="shared" si="5"/>
        <v>ОДНОРОДНЫЕ</v>
      </c>
      <c r="R13" s="11">
        <f t="shared" si="6"/>
        <v>1421.49</v>
      </c>
      <c r="S13" s="39"/>
      <c r="T13" s="39"/>
      <c r="U13" s="39"/>
    </row>
    <row r="14" spans="1:21" ht="96" customHeight="1">
      <c r="A14" s="12">
        <v>6</v>
      </c>
      <c r="B14" s="34" t="s">
        <v>29</v>
      </c>
      <c r="C14" s="13"/>
      <c r="D14" s="41" t="s">
        <v>33</v>
      </c>
      <c r="E14" s="36">
        <v>1</v>
      </c>
      <c r="F14" s="37" t="s">
        <v>26</v>
      </c>
      <c r="G14" s="14">
        <v>210.22</v>
      </c>
      <c r="H14" s="15">
        <v>247.32</v>
      </c>
      <c r="I14" s="15">
        <v>266.36</v>
      </c>
      <c r="J14" s="16"/>
      <c r="K14" s="16"/>
      <c r="L14" s="11">
        <f t="shared" si="0"/>
        <v>241.3</v>
      </c>
      <c r="M14" s="11">
        <f t="shared" si="1"/>
        <v>241.3</v>
      </c>
      <c r="N14" s="30">
        <f t="shared" si="2"/>
        <v>3</v>
      </c>
      <c r="O14" s="31">
        <f t="shared" si="3"/>
        <v>28.550047285424899</v>
      </c>
      <c r="P14" s="32">
        <f t="shared" si="4"/>
        <v>11.8317643122358</v>
      </c>
      <c r="Q14" s="31" t="str">
        <f t="shared" si="5"/>
        <v>ОДНОРОДНЫЕ</v>
      </c>
      <c r="R14" s="11">
        <f t="shared" si="6"/>
        <v>241.3</v>
      </c>
      <c r="S14" s="39"/>
      <c r="T14" s="39"/>
      <c r="U14" s="39"/>
    </row>
    <row r="15" spans="1:21" ht="96" customHeight="1">
      <c r="A15" s="12">
        <v>7</v>
      </c>
      <c r="B15" s="34" t="s">
        <v>34</v>
      </c>
      <c r="C15" s="13"/>
      <c r="D15" s="41" t="s">
        <v>35</v>
      </c>
      <c r="E15" s="36">
        <v>106</v>
      </c>
      <c r="F15" s="37" t="s">
        <v>26</v>
      </c>
      <c r="G15" s="14">
        <v>73.87</v>
      </c>
      <c r="H15" s="15">
        <v>86.9</v>
      </c>
      <c r="I15" s="15">
        <v>93.59</v>
      </c>
      <c r="J15" s="16"/>
      <c r="K15" s="16"/>
      <c r="L15" s="11">
        <f t="shared" si="0"/>
        <v>84.786666666666704</v>
      </c>
      <c r="M15" s="11">
        <f t="shared" si="1"/>
        <v>84.79</v>
      </c>
      <c r="N15" s="30">
        <f t="shared" si="2"/>
        <v>3</v>
      </c>
      <c r="O15" s="31">
        <f t="shared" si="3"/>
        <v>10.0284212782139</v>
      </c>
      <c r="P15" s="32">
        <f t="shared" si="4"/>
        <v>11.827828209876399</v>
      </c>
      <c r="Q15" s="31" t="str">
        <f t="shared" si="5"/>
        <v>ОДНОРОДНЫЕ</v>
      </c>
      <c r="R15" s="11">
        <f t="shared" si="6"/>
        <v>8987.74</v>
      </c>
      <c r="S15" s="39"/>
      <c r="T15" s="39"/>
      <c r="U15" s="39"/>
    </row>
    <row r="16" spans="1:21" ht="96" customHeight="1">
      <c r="A16" s="12">
        <v>8</v>
      </c>
      <c r="B16" s="34" t="s">
        <v>34</v>
      </c>
      <c r="C16" s="13"/>
      <c r="D16" s="41" t="s">
        <v>35</v>
      </c>
      <c r="E16" s="36">
        <v>14</v>
      </c>
      <c r="F16" s="37" t="s">
        <v>26</v>
      </c>
      <c r="G16" s="14">
        <v>73.87</v>
      </c>
      <c r="H16" s="15">
        <v>86.9</v>
      </c>
      <c r="I16" s="15">
        <v>93.59</v>
      </c>
      <c r="J16" s="16"/>
      <c r="K16" s="16"/>
      <c r="L16" s="11">
        <f t="shared" si="0"/>
        <v>84.786666666666704</v>
      </c>
      <c r="M16" s="11">
        <f t="shared" si="1"/>
        <v>84.79</v>
      </c>
      <c r="N16" s="30">
        <f t="shared" si="2"/>
        <v>3</v>
      </c>
      <c r="O16" s="31">
        <f t="shared" si="3"/>
        <v>10.0284212782139</v>
      </c>
      <c r="P16" s="32">
        <f t="shared" si="4"/>
        <v>11.827828209876399</v>
      </c>
      <c r="Q16" s="31" t="str">
        <f t="shared" si="5"/>
        <v>ОДНОРОДНЫЕ</v>
      </c>
      <c r="R16" s="11">
        <f t="shared" si="6"/>
        <v>1187.06</v>
      </c>
      <c r="S16" s="39"/>
      <c r="T16" s="39"/>
      <c r="U16" s="39"/>
    </row>
    <row r="17" spans="1:21" ht="96" customHeight="1">
      <c r="A17" s="12">
        <v>9</v>
      </c>
      <c r="B17" s="34" t="s">
        <v>34</v>
      </c>
      <c r="C17" s="13"/>
      <c r="D17" s="41" t="s">
        <v>36</v>
      </c>
      <c r="E17" s="36">
        <v>150</v>
      </c>
      <c r="F17" s="37" t="s">
        <v>26</v>
      </c>
      <c r="G17" s="14">
        <v>67.78</v>
      </c>
      <c r="H17" s="15">
        <v>79.739999999999995</v>
      </c>
      <c r="I17" s="15">
        <v>90.7</v>
      </c>
      <c r="J17" s="16"/>
      <c r="K17" s="16"/>
      <c r="L17" s="11">
        <f t="shared" si="0"/>
        <v>79.406666666666695</v>
      </c>
      <c r="M17" s="11">
        <f t="shared" si="1"/>
        <v>79.41</v>
      </c>
      <c r="N17" s="30">
        <f t="shared" si="2"/>
        <v>3</v>
      </c>
      <c r="O17" s="31">
        <f t="shared" si="3"/>
        <v>11.4636352582125</v>
      </c>
      <c r="P17" s="32">
        <f t="shared" si="4"/>
        <v>14.4366156387531</v>
      </c>
      <c r="Q17" s="31" t="str">
        <f t="shared" si="5"/>
        <v>ОДНОРОДНЫЕ</v>
      </c>
      <c r="R17" s="11">
        <f t="shared" si="6"/>
        <v>11911.5</v>
      </c>
      <c r="S17" s="39"/>
      <c r="T17" s="39"/>
      <c r="U17" s="39"/>
    </row>
    <row r="18" spans="1:21" ht="96" customHeight="1">
      <c r="A18" s="12">
        <v>10</v>
      </c>
      <c r="B18" s="34" t="s">
        <v>34</v>
      </c>
      <c r="C18" s="13"/>
      <c r="D18" s="41" t="s">
        <v>37</v>
      </c>
      <c r="E18" s="36">
        <v>200</v>
      </c>
      <c r="F18" s="37" t="s">
        <v>26</v>
      </c>
      <c r="G18" s="14">
        <v>16.97</v>
      </c>
      <c r="H18" s="15">
        <v>19.97</v>
      </c>
      <c r="I18" s="15">
        <v>21.51</v>
      </c>
      <c r="J18" s="16"/>
      <c r="K18" s="16"/>
      <c r="L18" s="11">
        <f t="shared" si="0"/>
        <v>19.483333333333299</v>
      </c>
      <c r="M18" s="11">
        <f t="shared" si="1"/>
        <v>19.48</v>
      </c>
      <c r="N18" s="30">
        <f t="shared" si="2"/>
        <v>3</v>
      </c>
      <c r="O18" s="31">
        <f t="shared" si="3"/>
        <v>2.3087947793888799</v>
      </c>
      <c r="P18" s="32">
        <f t="shared" si="4"/>
        <v>11.8501015195323</v>
      </c>
      <c r="Q18" s="31" t="str">
        <f t="shared" si="5"/>
        <v>ОДНОРОДНЫЕ</v>
      </c>
      <c r="R18" s="11">
        <f t="shared" si="6"/>
        <v>3896</v>
      </c>
      <c r="S18" s="39"/>
      <c r="T18" s="39"/>
      <c r="U18" s="39"/>
    </row>
    <row r="19" spans="1:21" ht="96" customHeight="1">
      <c r="A19" s="12">
        <v>11</v>
      </c>
      <c r="B19" s="34" t="s">
        <v>38</v>
      </c>
      <c r="C19" s="13"/>
      <c r="D19" s="41" t="s">
        <v>39</v>
      </c>
      <c r="E19" s="36">
        <v>4</v>
      </c>
      <c r="F19" s="37" t="s">
        <v>26</v>
      </c>
      <c r="G19" s="14">
        <v>169.89</v>
      </c>
      <c r="H19" s="15">
        <v>199.87</v>
      </c>
      <c r="I19" s="15">
        <v>221.14</v>
      </c>
      <c r="J19" s="16"/>
      <c r="K19" s="16"/>
      <c r="L19" s="11">
        <f t="shared" si="0"/>
        <v>196.96666666666701</v>
      </c>
      <c r="M19" s="11">
        <f t="shared" si="1"/>
        <v>196.97</v>
      </c>
      <c r="N19" s="30">
        <f t="shared" si="2"/>
        <v>3</v>
      </c>
      <c r="O19" s="31">
        <f t="shared" si="3"/>
        <v>25.748060768402201</v>
      </c>
      <c r="P19" s="32">
        <f t="shared" si="4"/>
        <v>13.072293502319599</v>
      </c>
      <c r="Q19" s="31" t="str">
        <f t="shared" si="5"/>
        <v>ОДНОРОДНЫЕ</v>
      </c>
      <c r="R19" s="11">
        <f t="shared" si="6"/>
        <v>787.88</v>
      </c>
      <c r="S19" s="39"/>
      <c r="T19" s="39"/>
      <c r="U19" s="39"/>
    </row>
    <row r="20" spans="1:21" ht="96" customHeight="1">
      <c r="A20" s="12">
        <v>12</v>
      </c>
      <c r="B20" s="50" t="s">
        <v>40</v>
      </c>
      <c r="C20" s="13"/>
      <c r="D20" s="41" t="s">
        <v>41</v>
      </c>
      <c r="E20" s="36">
        <v>5</v>
      </c>
      <c r="F20" s="37" t="s">
        <v>26</v>
      </c>
      <c r="G20" s="14">
        <v>157.51</v>
      </c>
      <c r="H20" s="15">
        <v>185.31</v>
      </c>
      <c r="I20" s="15">
        <v>199.58</v>
      </c>
      <c r="J20" s="16"/>
      <c r="K20" s="16"/>
      <c r="L20" s="11">
        <f t="shared" si="0"/>
        <v>180.8</v>
      </c>
      <c r="M20" s="11">
        <f t="shared" si="1"/>
        <v>180.8</v>
      </c>
      <c r="N20" s="30">
        <f t="shared" si="2"/>
        <v>3</v>
      </c>
      <c r="O20" s="31">
        <f t="shared" si="3"/>
        <v>21.3945390228441</v>
      </c>
      <c r="P20" s="32">
        <f t="shared" si="4"/>
        <v>11.833262733873999</v>
      </c>
      <c r="Q20" s="31" t="str">
        <f t="shared" si="5"/>
        <v>ОДНОРОДНЫЕ</v>
      </c>
      <c r="R20" s="11">
        <f t="shared" si="6"/>
        <v>904</v>
      </c>
      <c r="S20" s="39"/>
      <c r="T20" s="39"/>
      <c r="U20" s="39"/>
    </row>
    <row r="21" spans="1:21" ht="96" customHeight="1">
      <c r="A21" s="12">
        <v>13</v>
      </c>
      <c r="B21" s="34" t="s">
        <v>42</v>
      </c>
      <c r="C21" s="13"/>
      <c r="D21" s="41" t="s">
        <v>43</v>
      </c>
      <c r="E21" s="36">
        <v>5</v>
      </c>
      <c r="F21" s="37" t="s">
        <v>26</v>
      </c>
      <c r="G21" s="14">
        <v>213.99</v>
      </c>
      <c r="H21" s="15">
        <v>251.75</v>
      </c>
      <c r="I21" s="15">
        <v>271.13</v>
      </c>
      <c r="J21" s="16"/>
      <c r="K21" s="16"/>
      <c r="L21" s="11">
        <f t="shared" si="0"/>
        <v>245.62333333333299</v>
      </c>
      <c r="M21" s="11">
        <f t="shared" si="1"/>
        <v>245.62</v>
      </c>
      <c r="N21" s="30">
        <f t="shared" si="2"/>
        <v>3</v>
      </c>
      <c r="O21" s="31">
        <f t="shared" si="3"/>
        <v>29.058508794040598</v>
      </c>
      <c r="P21" s="32">
        <f t="shared" si="4"/>
        <v>11.830516425166101</v>
      </c>
      <c r="Q21" s="31" t="str">
        <f t="shared" si="5"/>
        <v>ОДНОРОДНЫЕ</v>
      </c>
      <c r="R21" s="11">
        <f t="shared" si="6"/>
        <v>1228.0999999999999</v>
      </c>
      <c r="S21" s="39"/>
      <c r="T21" s="39"/>
      <c r="U21" s="39"/>
    </row>
    <row r="22" spans="1:21" ht="96" customHeight="1">
      <c r="A22" s="12">
        <v>14</v>
      </c>
      <c r="B22" s="34" t="s">
        <v>44</v>
      </c>
      <c r="C22" s="13"/>
      <c r="D22" s="41" t="s">
        <v>45</v>
      </c>
      <c r="E22" s="36">
        <v>32</v>
      </c>
      <c r="F22" s="37" t="s">
        <v>26</v>
      </c>
      <c r="G22" s="14">
        <v>19.829999999999998</v>
      </c>
      <c r="H22" s="15">
        <v>23.33</v>
      </c>
      <c r="I22" s="15">
        <v>25.13</v>
      </c>
      <c r="J22" s="16"/>
      <c r="K22" s="16"/>
      <c r="L22" s="11">
        <f t="shared" si="0"/>
        <v>22.7633333333333</v>
      </c>
      <c r="M22" s="11">
        <f t="shared" si="1"/>
        <v>22.76</v>
      </c>
      <c r="N22" s="30">
        <f t="shared" si="2"/>
        <v>3</v>
      </c>
      <c r="O22" s="31">
        <f t="shared" si="3"/>
        <v>2.6950572040929499</v>
      </c>
      <c r="P22" s="32">
        <f t="shared" si="4"/>
        <v>11.8394664113031</v>
      </c>
      <c r="Q22" s="31" t="str">
        <f t="shared" si="5"/>
        <v>ОДНОРОДНЫЕ</v>
      </c>
      <c r="R22" s="11">
        <f t="shared" si="6"/>
        <v>728.32</v>
      </c>
      <c r="S22" s="39"/>
      <c r="T22" s="39"/>
      <c r="U22" s="39"/>
    </row>
    <row r="23" spans="1:21" ht="96" customHeight="1">
      <c r="A23" s="12">
        <v>15</v>
      </c>
      <c r="B23" s="34" t="s">
        <v>44</v>
      </c>
      <c r="C23" s="13"/>
      <c r="D23" s="42" t="s">
        <v>45</v>
      </c>
      <c r="E23" s="36">
        <v>60</v>
      </c>
      <c r="F23" s="37" t="s">
        <v>26</v>
      </c>
      <c r="G23" s="14">
        <v>19.829999999999998</v>
      </c>
      <c r="H23" s="15">
        <v>23.33</v>
      </c>
      <c r="I23" s="15">
        <v>25.13</v>
      </c>
      <c r="J23" s="16"/>
      <c r="K23" s="16"/>
      <c r="L23" s="11">
        <f t="shared" si="0"/>
        <v>22.7633333333333</v>
      </c>
      <c r="M23" s="11">
        <f t="shared" si="1"/>
        <v>22.76</v>
      </c>
      <c r="N23" s="30">
        <f t="shared" si="2"/>
        <v>3</v>
      </c>
      <c r="O23" s="31">
        <f t="shared" si="3"/>
        <v>2.6950572040929499</v>
      </c>
      <c r="P23" s="32">
        <f t="shared" si="4"/>
        <v>11.8394664113031</v>
      </c>
      <c r="Q23" s="31" t="str">
        <f t="shared" si="5"/>
        <v>ОДНОРОДНЫЕ</v>
      </c>
      <c r="R23" s="11">
        <f t="shared" si="6"/>
        <v>1365.6</v>
      </c>
      <c r="S23" s="39"/>
      <c r="T23" s="39"/>
      <c r="U23" s="39"/>
    </row>
    <row r="24" spans="1:21" ht="96" customHeight="1">
      <c r="A24" s="12">
        <v>16</v>
      </c>
      <c r="B24" s="34" t="s">
        <v>44</v>
      </c>
      <c r="C24" s="13"/>
      <c r="D24" s="40" t="s">
        <v>45</v>
      </c>
      <c r="E24" s="36">
        <v>28</v>
      </c>
      <c r="F24" s="37" t="s">
        <v>26</v>
      </c>
      <c r="G24" s="14">
        <v>19.829999999999998</v>
      </c>
      <c r="H24" s="15">
        <v>23.33</v>
      </c>
      <c r="I24" s="15">
        <v>25.13</v>
      </c>
      <c r="J24" s="16"/>
      <c r="K24" s="16"/>
      <c r="L24" s="11">
        <f t="shared" si="0"/>
        <v>22.7633333333333</v>
      </c>
      <c r="M24" s="11">
        <f t="shared" si="1"/>
        <v>22.76</v>
      </c>
      <c r="N24" s="30">
        <f t="shared" si="2"/>
        <v>3</v>
      </c>
      <c r="O24" s="31">
        <f t="shared" si="3"/>
        <v>2.6950572040929499</v>
      </c>
      <c r="P24" s="32">
        <f t="shared" si="4"/>
        <v>11.8394664113031</v>
      </c>
      <c r="Q24" s="31" t="str">
        <f t="shared" si="5"/>
        <v>ОДНОРОДНЫЕ</v>
      </c>
      <c r="R24" s="11">
        <f t="shared" si="6"/>
        <v>637.28</v>
      </c>
      <c r="S24" s="39"/>
      <c r="T24" s="39"/>
      <c r="U24" s="39"/>
    </row>
    <row r="25" spans="1:21" ht="96" customHeight="1">
      <c r="A25" s="12">
        <v>17</v>
      </c>
      <c r="B25" s="34" t="s">
        <v>112</v>
      </c>
      <c r="C25" s="13"/>
      <c r="D25" s="40" t="s">
        <v>46</v>
      </c>
      <c r="E25" s="36">
        <v>20</v>
      </c>
      <c r="F25" s="37" t="s">
        <v>26</v>
      </c>
      <c r="G25" s="14">
        <v>40.99</v>
      </c>
      <c r="H25" s="15">
        <v>48.22</v>
      </c>
      <c r="I25" s="15">
        <v>51.93</v>
      </c>
      <c r="J25" s="16"/>
      <c r="K25" s="16"/>
      <c r="L25" s="11">
        <f t="shared" si="0"/>
        <v>47.046666666666702</v>
      </c>
      <c r="M25" s="11">
        <f t="shared" si="1"/>
        <v>47.05</v>
      </c>
      <c r="N25" s="30">
        <f t="shared" si="2"/>
        <v>3</v>
      </c>
      <c r="O25" s="31">
        <f t="shared" si="3"/>
        <v>5.5635809811068002</v>
      </c>
      <c r="P25" s="32">
        <f t="shared" si="4"/>
        <v>11.8256645481936</v>
      </c>
      <c r="Q25" s="31" t="str">
        <f t="shared" si="5"/>
        <v>ОДНОРОДНЫЕ</v>
      </c>
      <c r="R25" s="11">
        <f t="shared" si="6"/>
        <v>941</v>
      </c>
      <c r="S25" s="39"/>
      <c r="T25" s="39"/>
      <c r="U25" s="39"/>
    </row>
    <row r="26" spans="1:21" ht="96" customHeight="1">
      <c r="A26" s="12">
        <v>18</v>
      </c>
      <c r="B26" s="34" t="s">
        <v>91</v>
      </c>
      <c r="C26" s="13"/>
      <c r="D26" s="35" t="s">
        <v>47</v>
      </c>
      <c r="E26" s="36">
        <v>1</v>
      </c>
      <c r="F26" s="37" t="s">
        <v>26</v>
      </c>
      <c r="G26" s="14">
        <v>184.25</v>
      </c>
      <c r="H26" s="15">
        <v>216.77</v>
      </c>
      <c r="I26" s="15">
        <v>233.46</v>
      </c>
      <c r="J26" s="16"/>
      <c r="K26" s="16"/>
      <c r="L26" s="11">
        <f t="shared" si="0"/>
        <v>211.493333333333</v>
      </c>
      <c r="M26" s="11">
        <f t="shared" si="1"/>
        <v>211.49</v>
      </c>
      <c r="N26" s="30">
        <f t="shared" si="2"/>
        <v>3</v>
      </c>
      <c r="O26" s="31">
        <f t="shared" si="3"/>
        <v>25.025755399854201</v>
      </c>
      <c r="P26" s="32">
        <f t="shared" si="4"/>
        <v>11.832881446154801</v>
      </c>
      <c r="Q26" s="31" t="str">
        <f t="shared" si="5"/>
        <v>ОДНОРОДНЫЕ</v>
      </c>
      <c r="R26" s="11">
        <f t="shared" si="6"/>
        <v>211.49</v>
      </c>
      <c r="S26" s="39"/>
      <c r="T26" s="39"/>
      <c r="U26" s="39"/>
    </row>
    <row r="27" spans="1:21" ht="96" customHeight="1">
      <c r="A27" s="12">
        <v>19</v>
      </c>
      <c r="B27" s="34" t="s">
        <v>91</v>
      </c>
      <c r="C27" s="13"/>
      <c r="D27" s="40" t="s">
        <v>48</v>
      </c>
      <c r="E27" s="36">
        <v>50</v>
      </c>
      <c r="F27" s="37" t="s">
        <v>26</v>
      </c>
      <c r="G27" s="14">
        <v>24.48</v>
      </c>
      <c r="H27" s="15">
        <v>28.8</v>
      </c>
      <c r="I27" s="15">
        <v>31.02</v>
      </c>
      <c r="J27" s="16"/>
      <c r="K27" s="16"/>
      <c r="L27" s="11">
        <f t="shared" si="0"/>
        <v>28.1</v>
      </c>
      <c r="M27" s="11">
        <f t="shared" si="1"/>
        <v>28.1</v>
      </c>
      <c r="N27" s="30">
        <f t="shared" si="2"/>
        <v>3</v>
      </c>
      <c r="O27" s="31">
        <f t="shared" si="3"/>
        <v>3.3257179675973698</v>
      </c>
      <c r="P27" s="32">
        <f t="shared" si="4"/>
        <v>11.8352952583536</v>
      </c>
      <c r="Q27" s="31" t="str">
        <f t="shared" si="5"/>
        <v>ОДНОРОДНЫЕ</v>
      </c>
      <c r="R27" s="11">
        <f t="shared" si="6"/>
        <v>1405</v>
      </c>
      <c r="S27" s="39"/>
      <c r="T27" s="39"/>
      <c r="U27" s="39"/>
    </row>
    <row r="28" spans="1:21" ht="96" customHeight="1">
      <c r="A28" s="12">
        <v>20</v>
      </c>
      <c r="B28" s="34" t="s">
        <v>90</v>
      </c>
      <c r="C28" s="13"/>
      <c r="D28" s="40" t="s">
        <v>49</v>
      </c>
      <c r="E28" s="36">
        <v>1</v>
      </c>
      <c r="F28" s="37" t="s">
        <v>26</v>
      </c>
      <c r="G28" s="14">
        <v>876.67</v>
      </c>
      <c r="H28" s="15">
        <v>1031.3800000000001</v>
      </c>
      <c r="I28" s="15">
        <v>1110.8</v>
      </c>
      <c r="J28" s="16"/>
      <c r="K28" s="16"/>
      <c r="L28" s="11">
        <f t="shared" si="0"/>
        <v>1006.28333333333</v>
      </c>
      <c r="M28" s="11">
        <f t="shared" si="1"/>
        <v>1006.28</v>
      </c>
      <c r="N28" s="30">
        <f t="shared" si="2"/>
        <v>3</v>
      </c>
      <c r="O28" s="31">
        <f t="shared" si="3"/>
        <v>119.06551235909301</v>
      </c>
      <c r="P28" s="32">
        <f t="shared" si="4"/>
        <v>11.8322055444053</v>
      </c>
      <c r="Q28" s="31" t="str">
        <f t="shared" si="5"/>
        <v>ОДНОРОДНЫЕ</v>
      </c>
      <c r="R28" s="11">
        <f t="shared" si="6"/>
        <v>1006.28</v>
      </c>
      <c r="S28" s="39"/>
      <c r="T28" s="39"/>
      <c r="U28" s="39"/>
    </row>
    <row r="29" spans="1:21" ht="96" customHeight="1">
      <c r="A29" s="12">
        <v>21</v>
      </c>
      <c r="B29" s="34" t="s">
        <v>42</v>
      </c>
      <c r="C29" s="13"/>
      <c r="D29" s="40" t="s">
        <v>50</v>
      </c>
      <c r="E29" s="36">
        <v>2</v>
      </c>
      <c r="F29" s="37" t="s">
        <v>26</v>
      </c>
      <c r="G29" s="14">
        <v>374.78</v>
      </c>
      <c r="H29" s="15">
        <v>440.91</v>
      </c>
      <c r="I29" s="15">
        <v>474.86</v>
      </c>
      <c r="J29" s="16"/>
      <c r="K29" s="16"/>
      <c r="L29" s="11">
        <f t="shared" si="0"/>
        <v>430.183333333333</v>
      </c>
      <c r="M29" s="11">
        <f t="shared" si="1"/>
        <v>430.18</v>
      </c>
      <c r="N29" s="30">
        <f t="shared" si="2"/>
        <v>3</v>
      </c>
      <c r="O29" s="31">
        <f t="shared" si="3"/>
        <v>50.894966679754603</v>
      </c>
      <c r="P29" s="32">
        <f t="shared" si="4"/>
        <v>11.830994540255199</v>
      </c>
      <c r="Q29" s="31" t="str">
        <f t="shared" si="5"/>
        <v>ОДНОРОДНЫЕ</v>
      </c>
      <c r="R29" s="11">
        <f t="shared" si="6"/>
        <v>860.36</v>
      </c>
      <c r="S29" s="39"/>
      <c r="T29" s="39"/>
      <c r="U29" s="39"/>
    </row>
    <row r="30" spans="1:21" ht="96" customHeight="1">
      <c r="A30" s="12">
        <v>22</v>
      </c>
      <c r="B30" s="34" t="s">
        <v>92</v>
      </c>
      <c r="C30" s="13"/>
      <c r="D30" s="40" t="s">
        <v>51</v>
      </c>
      <c r="E30" s="36">
        <v>40</v>
      </c>
      <c r="F30" s="37" t="s">
        <v>26</v>
      </c>
      <c r="G30" s="14">
        <v>323.49</v>
      </c>
      <c r="H30" s="15">
        <v>380.58</v>
      </c>
      <c r="I30" s="15">
        <v>409.88</v>
      </c>
      <c r="J30" s="16"/>
      <c r="K30" s="16"/>
      <c r="L30" s="11">
        <f t="shared" si="0"/>
        <v>371.316666666667</v>
      </c>
      <c r="M30" s="11">
        <f t="shared" si="1"/>
        <v>371.32</v>
      </c>
      <c r="N30" s="30">
        <f t="shared" si="2"/>
        <v>3</v>
      </c>
      <c r="O30" s="31">
        <f t="shared" si="3"/>
        <v>43.933643524448698</v>
      </c>
      <c r="P30" s="32">
        <f t="shared" si="4"/>
        <v>11.8318533662504</v>
      </c>
      <c r="Q30" s="31" t="str">
        <f t="shared" si="5"/>
        <v>ОДНОРОДНЫЕ</v>
      </c>
      <c r="R30" s="11">
        <f t="shared" si="6"/>
        <v>14852.8</v>
      </c>
      <c r="S30" s="39"/>
      <c r="T30" s="39"/>
      <c r="U30" s="39"/>
    </row>
    <row r="31" spans="1:21" ht="96" customHeight="1">
      <c r="A31" s="12">
        <v>23</v>
      </c>
      <c r="B31" s="34" t="s">
        <v>24</v>
      </c>
      <c r="C31" s="13"/>
      <c r="D31" s="40" t="s">
        <v>52</v>
      </c>
      <c r="E31" s="36">
        <v>10</v>
      </c>
      <c r="F31" s="37" t="s">
        <v>26</v>
      </c>
      <c r="G31" s="14">
        <v>442.68</v>
      </c>
      <c r="H31" s="15">
        <v>520.79999999999995</v>
      </c>
      <c r="I31" s="15">
        <v>560.9</v>
      </c>
      <c r="J31" s="16"/>
      <c r="K31" s="16"/>
      <c r="L31" s="11">
        <f t="shared" si="0"/>
        <v>508.12666666666701</v>
      </c>
      <c r="M31" s="11">
        <f t="shared" si="1"/>
        <v>508.13</v>
      </c>
      <c r="N31" s="30">
        <f t="shared" si="2"/>
        <v>3</v>
      </c>
      <c r="O31" s="31">
        <f t="shared" si="3"/>
        <v>60.1203138159918</v>
      </c>
      <c r="P31" s="32">
        <f t="shared" si="4"/>
        <v>11.831757268396</v>
      </c>
      <c r="Q31" s="31" t="str">
        <f t="shared" si="5"/>
        <v>ОДНОРОДНЫЕ</v>
      </c>
      <c r="R31" s="11">
        <f t="shared" si="6"/>
        <v>5081.3</v>
      </c>
      <c r="S31" s="39"/>
      <c r="T31" s="39"/>
      <c r="U31" s="39"/>
    </row>
    <row r="32" spans="1:21" ht="96" customHeight="1">
      <c r="A32" s="12">
        <v>24</v>
      </c>
      <c r="B32" s="34" t="s">
        <v>94</v>
      </c>
      <c r="C32" s="13"/>
      <c r="D32" s="40" t="s">
        <v>53</v>
      </c>
      <c r="E32" s="36">
        <v>6</v>
      </c>
      <c r="F32" s="37" t="s">
        <v>26</v>
      </c>
      <c r="G32" s="14">
        <v>361.34</v>
      </c>
      <c r="H32" s="15">
        <v>425.1</v>
      </c>
      <c r="I32" s="15">
        <v>457.83</v>
      </c>
      <c r="J32" s="16"/>
      <c r="K32" s="16"/>
      <c r="L32" s="11">
        <f t="shared" si="0"/>
        <v>414.756666666667</v>
      </c>
      <c r="M32" s="11">
        <f t="shared" si="1"/>
        <v>414.76</v>
      </c>
      <c r="N32" s="30">
        <f t="shared" si="2"/>
        <v>3</v>
      </c>
      <c r="O32" s="31">
        <f t="shared" si="3"/>
        <v>49.069526524446303</v>
      </c>
      <c r="P32" s="32">
        <f t="shared" si="4"/>
        <v>11.830919299938</v>
      </c>
      <c r="Q32" s="31" t="str">
        <f t="shared" si="5"/>
        <v>ОДНОРОДНЫЕ</v>
      </c>
      <c r="R32" s="11">
        <f t="shared" si="6"/>
        <v>2488.56</v>
      </c>
      <c r="S32" s="39"/>
      <c r="T32" s="39"/>
      <c r="U32" s="39"/>
    </row>
    <row r="33" spans="1:21" ht="96" customHeight="1">
      <c r="A33" s="12">
        <v>25</v>
      </c>
      <c r="B33" s="34" t="s">
        <v>95</v>
      </c>
      <c r="C33" s="13"/>
      <c r="D33" s="35" t="s">
        <v>54</v>
      </c>
      <c r="E33" s="36">
        <v>60</v>
      </c>
      <c r="F33" s="37" t="s">
        <v>26</v>
      </c>
      <c r="G33" s="14">
        <v>33.75</v>
      </c>
      <c r="H33" s="15">
        <v>39.700000000000003</v>
      </c>
      <c r="I33" s="15">
        <v>42.76</v>
      </c>
      <c r="J33" s="16"/>
      <c r="K33" s="16"/>
      <c r="L33" s="11">
        <f t="shared" si="0"/>
        <v>38.7366666666667</v>
      </c>
      <c r="M33" s="11">
        <f t="shared" si="1"/>
        <v>38.74</v>
      </c>
      <c r="N33" s="30">
        <f t="shared" si="2"/>
        <v>3</v>
      </c>
      <c r="O33" s="31">
        <f t="shared" si="3"/>
        <v>4.5815972469580197</v>
      </c>
      <c r="P33" s="32">
        <f t="shared" si="4"/>
        <v>11.827546459748801</v>
      </c>
      <c r="Q33" s="31" t="str">
        <f t="shared" si="5"/>
        <v>ОДНОРОДНЫЕ</v>
      </c>
      <c r="R33" s="11">
        <f t="shared" si="6"/>
        <v>2324.4</v>
      </c>
      <c r="S33" s="39"/>
      <c r="T33" s="39"/>
      <c r="U33" s="39"/>
    </row>
    <row r="34" spans="1:21" ht="96" customHeight="1">
      <c r="A34" s="12">
        <v>26</v>
      </c>
      <c r="B34" s="34" t="s">
        <v>95</v>
      </c>
      <c r="C34" s="13"/>
      <c r="D34" s="40" t="s">
        <v>55</v>
      </c>
      <c r="E34" s="36">
        <v>401</v>
      </c>
      <c r="F34" s="37" t="s">
        <v>26</v>
      </c>
      <c r="G34" s="14">
        <v>7.84</v>
      </c>
      <c r="H34" s="15">
        <v>9.2200000000000006</v>
      </c>
      <c r="I34" s="15">
        <v>9.93</v>
      </c>
      <c r="J34" s="16"/>
      <c r="K34" s="16"/>
      <c r="L34" s="11">
        <f t="shared" si="0"/>
        <v>8.9966666666666697</v>
      </c>
      <c r="M34" s="11">
        <f t="shared" si="1"/>
        <v>9</v>
      </c>
      <c r="N34" s="30">
        <f t="shared" si="2"/>
        <v>3</v>
      </c>
      <c r="O34" s="31">
        <f t="shared" si="3"/>
        <v>1.06274801027023</v>
      </c>
      <c r="P34" s="32">
        <f t="shared" si="4"/>
        <v>11.812686294222599</v>
      </c>
      <c r="Q34" s="31" t="str">
        <f t="shared" si="5"/>
        <v>ОДНОРОДНЫЕ</v>
      </c>
      <c r="R34" s="11">
        <f t="shared" si="6"/>
        <v>3609</v>
      </c>
      <c r="S34" s="39"/>
      <c r="T34" s="39"/>
      <c r="U34" s="39"/>
    </row>
    <row r="35" spans="1:21" ht="96" customHeight="1">
      <c r="A35" s="12">
        <v>27</v>
      </c>
      <c r="B35" s="34" t="s">
        <v>95</v>
      </c>
      <c r="C35" s="13"/>
      <c r="D35" s="40" t="s">
        <v>55</v>
      </c>
      <c r="E35" s="36">
        <v>99</v>
      </c>
      <c r="F35" s="37" t="s">
        <v>26</v>
      </c>
      <c r="G35" s="14">
        <v>7.84</v>
      </c>
      <c r="H35" s="15">
        <v>9.2200000000000006</v>
      </c>
      <c r="I35" s="15">
        <v>9.93</v>
      </c>
      <c r="J35" s="16"/>
      <c r="K35" s="16"/>
      <c r="L35" s="11">
        <f t="shared" si="0"/>
        <v>8.9966666666666697</v>
      </c>
      <c r="M35" s="11">
        <f t="shared" si="1"/>
        <v>9</v>
      </c>
      <c r="N35" s="30">
        <f t="shared" si="2"/>
        <v>3</v>
      </c>
      <c r="O35" s="31">
        <f t="shared" si="3"/>
        <v>1.06274801027023</v>
      </c>
      <c r="P35" s="32">
        <f t="shared" si="4"/>
        <v>11.812686294222599</v>
      </c>
      <c r="Q35" s="31" t="str">
        <f t="shared" si="5"/>
        <v>ОДНОРОДНЫЕ</v>
      </c>
      <c r="R35" s="11">
        <f t="shared" si="6"/>
        <v>891</v>
      </c>
      <c r="S35" s="39"/>
      <c r="T35" s="39"/>
      <c r="U35" s="39"/>
    </row>
    <row r="36" spans="1:21" ht="96" customHeight="1">
      <c r="A36" s="12">
        <v>28</v>
      </c>
      <c r="B36" s="34" t="s">
        <v>96</v>
      </c>
      <c r="C36" s="13"/>
      <c r="D36" s="40" t="s">
        <v>56</v>
      </c>
      <c r="E36" s="36">
        <v>1</v>
      </c>
      <c r="F36" s="37" t="s">
        <v>26</v>
      </c>
      <c r="G36" s="14">
        <v>795.71</v>
      </c>
      <c r="H36" s="15">
        <v>936.13</v>
      </c>
      <c r="I36" s="15">
        <v>1039.46</v>
      </c>
      <c r="J36" s="16"/>
      <c r="K36" s="16"/>
      <c r="L36" s="11">
        <f t="shared" si="0"/>
        <v>923.76666666666699</v>
      </c>
      <c r="M36" s="11">
        <f t="shared" si="1"/>
        <v>923.77</v>
      </c>
      <c r="N36" s="30">
        <f t="shared" si="2"/>
        <v>3</v>
      </c>
      <c r="O36" s="31">
        <f t="shared" si="3"/>
        <v>122.344409898178</v>
      </c>
      <c r="P36" s="32">
        <f t="shared" si="4"/>
        <v>13.2440814669842</v>
      </c>
      <c r="Q36" s="31" t="str">
        <f t="shared" si="5"/>
        <v>ОДНОРОДНЫЕ</v>
      </c>
      <c r="R36" s="11">
        <f t="shared" si="6"/>
        <v>923.77</v>
      </c>
      <c r="S36" s="39"/>
      <c r="T36" s="39"/>
      <c r="U36" s="39"/>
    </row>
    <row r="37" spans="1:21" ht="96" customHeight="1">
      <c r="A37" s="12">
        <v>29</v>
      </c>
      <c r="B37" s="34" t="s">
        <v>96</v>
      </c>
      <c r="C37" s="13"/>
      <c r="D37" s="40" t="s">
        <v>56</v>
      </c>
      <c r="E37" s="36">
        <v>5</v>
      </c>
      <c r="F37" s="37" t="s">
        <v>26</v>
      </c>
      <c r="G37" s="14">
        <v>795.71</v>
      </c>
      <c r="H37" s="15">
        <v>936.13</v>
      </c>
      <c r="I37" s="15">
        <v>1039.46</v>
      </c>
      <c r="J37" s="16"/>
      <c r="K37" s="16"/>
      <c r="L37" s="11">
        <f t="shared" si="0"/>
        <v>923.76666666666699</v>
      </c>
      <c r="M37" s="11">
        <f t="shared" si="1"/>
        <v>923.77</v>
      </c>
      <c r="N37" s="30">
        <f t="shared" si="2"/>
        <v>3</v>
      </c>
      <c r="O37" s="31">
        <f t="shared" si="3"/>
        <v>122.344409898178</v>
      </c>
      <c r="P37" s="32">
        <f t="shared" si="4"/>
        <v>13.2440814669842</v>
      </c>
      <c r="Q37" s="31" t="str">
        <f t="shared" si="5"/>
        <v>ОДНОРОДНЫЕ</v>
      </c>
      <c r="R37" s="11">
        <f t="shared" si="6"/>
        <v>4618.8500000000004</v>
      </c>
      <c r="S37" s="39"/>
      <c r="T37" s="39"/>
      <c r="U37" s="39"/>
    </row>
    <row r="38" spans="1:21" ht="96" customHeight="1">
      <c r="A38" s="12">
        <v>30</v>
      </c>
      <c r="B38" s="34" t="s">
        <v>97</v>
      </c>
      <c r="C38" s="13"/>
      <c r="D38" s="40" t="s">
        <v>57</v>
      </c>
      <c r="E38" s="36">
        <v>20</v>
      </c>
      <c r="F38" s="37" t="s">
        <v>26</v>
      </c>
      <c r="G38" s="14">
        <v>97.54</v>
      </c>
      <c r="H38" s="15">
        <v>114.75</v>
      </c>
      <c r="I38" s="15">
        <v>123.59</v>
      </c>
      <c r="J38" s="16"/>
      <c r="K38" s="16"/>
      <c r="L38" s="11">
        <f t="shared" si="0"/>
        <v>111.96</v>
      </c>
      <c r="M38" s="11">
        <f t="shared" si="1"/>
        <v>111.96</v>
      </c>
      <c r="N38" s="30">
        <f t="shared" si="2"/>
        <v>3</v>
      </c>
      <c r="O38" s="31">
        <f t="shared" si="3"/>
        <v>13.2472148016102</v>
      </c>
      <c r="P38" s="32">
        <f t="shared" si="4"/>
        <v>11.8320961071902</v>
      </c>
      <c r="Q38" s="31" t="str">
        <f t="shared" si="5"/>
        <v>ОДНОРОДНЫЕ</v>
      </c>
      <c r="R38" s="11">
        <f t="shared" si="6"/>
        <v>2239.1999999999998</v>
      </c>
      <c r="S38" s="39"/>
      <c r="T38" s="39"/>
      <c r="U38" s="39"/>
    </row>
    <row r="39" spans="1:21" ht="96" customHeight="1">
      <c r="A39" s="12">
        <v>31</v>
      </c>
      <c r="B39" s="34" t="s">
        <v>24</v>
      </c>
      <c r="C39" s="13"/>
      <c r="D39" s="40" t="s">
        <v>58</v>
      </c>
      <c r="E39" s="36">
        <v>70</v>
      </c>
      <c r="F39" s="37" t="s">
        <v>26</v>
      </c>
      <c r="G39" s="14">
        <v>84.03</v>
      </c>
      <c r="H39" s="15">
        <v>98.86</v>
      </c>
      <c r="I39" s="15">
        <v>106.47</v>
      </c>
      <c r="J39" s="16"/>
      <c r="K39" s="16"/>
      <c r="L39" s="11">
        <f t="shared" si="0"/>
        <v>96.453333333333305</v>
      </c>
      <c r="M39" s="11">
        <f t="shared" si="1"/>
        <v>96.45</v>
      </c>
      <c r="N39" s="30">
        <f t="shared" si="2"/>
        <v>3</v>
      </c>
      <c r="O39" s="31">
        <f t="shared" si="3"/>
        <v>11.411942574922699</v>
      </c>
      <c r="P39" s="32">
        <f t="shared" si="4"/>
        <v>11.831568884700101</v>
      </c>
      <c r="Q39" s="31" t="str">
        <f t="shared" si="5"/>
        <v>ОДНОРОДНЫЕ</v>
      </c>
      <c r="R39" s="11">
        <f t="shared" si="6"/>
        <v>6751.5</v>
      </c>
      <c r="S39" s="39"/>
      <c r="T39" s="39"/>
      <c r="U39" s="39"/>
    </row>
    <row r="40" spans="1:21" ht="96" customHeight="1">
      <c r="A40" s="12">
        <v>32</v>
      </c>
      <c r="B40" s="50" t="s">
        <v>98</v>
      </c>
      <c r="C40" s="13"/>
      <c r="D40" s="40" t="s">
        <v>59</v>
      </c>
      <c r="E40" s="43">
        <v>1</v>
      </c>
      <c r="F40" s="37" t="s">
        <v>26</v>
      </c>
      <c r="G40" s="14">
        <v>364.34</v>
      </c>
      <c r="H40" s="15">
        <v>428.64</v>
      </c>
      <c r="I40" s="15">
        <v>461.65</v>
      </c>
      <c r="J40" s="16"/>
      <c r="K40" s="16"/>
      <c r="L40" s="11">
        <f t="shared" si="0"/>
        <v>418.21</v>
      </c>
      <c r="M40" s="11">
        <f t="shared" si="1"/>
        <v>418.21</v>
      </c>
      <c r="N40" s="30">
        <f t="shared" si="2"/>
        <v>3</v>
      </c>
      <c r="O40" s="31">
        <f t="shared" si="3"/>
        <v>49.486338518827601</v>
      </c>
      <c r="P40" s="32">
        <f t="shared" si="4"/>
        <v>11.8328922117662</v>
      </c>
      <c r="Q40" s="31" t="str">
        <f t="shared" si="5"/>
        <v>ОДНОРОДНЫЕ</v>
      </c>
      <c r="R40" s="11">
        <f t="shared" si="6"/>
        <v>418.21</v>
      </c>
      <c r="S40" s="39"/>
      <c r="T40" s="39"/>
      <c r="U40" s="39"/>
    </row>
    <row r="41" spans="1:21" ht="96" customHeight="1">
      <c r="A41" s="12">
        <v>33</v>
      </c>
      <c r="B41" s="50" t="s">
        <v>98</v>
      </c>
      <c r="C41" s="13"/>
      <c r="D41" s="40" t="s">
        <v>60</v>
      </c>
      <c r="E41" s="36">
        <v>6</v>
      </c>
      <c r="F41" s="37" t="s">
        <v>26</v>
      </c>
      <c r="G41" s="14">
        <v>638.92999999999995</v>
      </c>
      <c r="H41" s="15">
        <v>751.68</v>
      </c>
      <c r="I41" s="15">
        <v>842.67</v>
      </c>
      <c r="J41" s="16"/>
      <c r="K41" s="16"/>
      <c r="L41" s="11">
        <f t="shared" ref="L41" si="7">AVERAGE(G41,H41,I41)</f>
        <v>744.42666666666696</v>
      </c>
      <c r="M41" s="11">
        <f t="shared" ref="M41" si="8">ROUND(L41,2)</f>
        <v>744.43</v>
      </c>
      <c r="N41" s="30">
        <f t="shared" ref="N41" si="9">COUNT(G41:K41)</f>
        <v>3</v>
      </c>
      <c r="O41" s="31">
        <f t="shared" ref="O41" si="10">STDEV(G41,H41,I41,J41,K41)</f>
        <v>102.06348530857299</v>
      </c>
      <c r="P41" s="32">
        <f t="shared" ref="P41" si="11">O41/L41*100</f>
        <v>13.7103478258758</v>
      </c>
      <c r="Q41" s="31" t="str">
        <f t="shared" ref="Q41" si="12">IF(P41&lt;33,"ОДНОРОДНЫЕ","НЕОДНОРОДНЫЕ")</f>
        <v>ОДНОРОДНЫЕ</v>
      </c>
      <c r="R41" s="11">
        <f t="shared" si="6"/>
        <v>4466.58</v>
      </c>
      <c r="S41" s="39"/>
      <c r="T41" s="39"/>
      <c r="U41" s="39"/>
    </row>
    <row r="42" spans="1:21" ht="96" customHeight="1">
      <c r="A42" s="12">
        <v>34</v>
      </c>
      <c r="B42" s="50" t="s">
        <v>99</v>
      </c>
      <c r="C42" s="13"/>
      <c r="D42" s="51" t="s">
        <v>61</v>
      </c>
      <c r="E42" s="36">
        <v>5</v>
      </c>
      <c r="F42" s="37" t="s">
        <v>26</v>
      </c>
      <c r="G42" s="14">
        <v>188.91</v>
      </c>
      <c r="H42" s="15">
        <v>222.25</v>
      </c>
      <c r="I42" s="15">
        <v>239.36</v>
      </c>
      <c r="J42" s="16"/>
      <c r="K42" s="16"/>
      <c r="L42" s="11">
        <f t="shared" ref="L42:L73" si="13">AVERAGE(G42,H42,I42)</f>
        <v>216.84</v>
      </c>
      <c r="M42" s="11">
        <f t="shared" ref="M42:M73" si="14">ROUND(L42,2)</f>
        <v>216.84</v>
      </c>
      <c r="N42" s="30">
        <f t="shared" ref="N42:N73" si="15">COUNT(G42:K42)</f>
        <v>3</v>
      </c>
      <c r="O42" s="31">
        <f t="shared" ref="O42:O73" si="16">STDEV(G42,H42,I42,J42,K42)</f>
        <v>25.656416351470501</v>
      </c>
      <c r="P42" s="32">
        <f t="shared" ref="P42:P73" si="17">O42/L42*100</f>
        <v>11.8319573655555</v>
      </c>
      <c r="Q42" s="31" t="str">
        <f t="shared" ref="Q42:Q73" si="18">IF(P42&lt;33,"ОДНОРОДНЫЕ","НЕОДНОРОДНЫЕ")</f>
        <v>ОДНОРОДНЫЕ</v>
      </c>
      <c r="R42" s="11">
        <f t="shared" si="6"/>
        <v>1084.2</v>
      </c>
      <c r="S42" s="39"/>
      <c r="T42" s="39"/>
      <c r="U42" s="39"/>
    </row>
    <row r="43" spans="1:21" ht="96" customHeight="1">
      <c r="A43" s="12">
        <v>35</v>
      </c>
      <c r="B43" s="50" t="s">
        <v>100</v>
      </c>
      <c r="C43" s="13"/>
      <c r="D43" s="51" t="s">
        <v>62</v>
      </c>
      <c r="E43" s="36">
        <v>5</v>
      </c>
      <c r="F43" s="37" t="s">
        <v>26</v>
      </c>
      <c r="G43" s="14">
        <v>157.72</v>
      </c>
      <c r="H43" s="15">
        <v>185.55</v>
      </c>
      <c r="I43" s="15">
        <v>199.84</v>
      </c>
      <c r="J43" s="16"/>
      <c r="K43" s="16"/>
      <c r="L43" s="11">
        <f t="shared" si="13"/>
        <v>181.036666666667</v>
      </c>
      <c r="M43" s="11">
        <f t="shared" si="14"/>
        <v>181.04</v>
      </c>
      <c r="N43" s="30">
        <f t="shared" si="15"/>
        <v>3</v>
      </c>
      <c r="O43" s="31">
        <f t="shared" si="16"/>
        <v>21.419645966573199</v>
      </c>
      <c r="P43" s="32">
        <f t="shared" si="17"/>
        <v>11.8316617075214</v>
      </c>
      <c r="Q43" s="31" t="str">
        <f t="shared" si="18"/>
        <v>ОДНОРОДНЫЕ</v>
      </c>
      <c r="R43" s="11">
        <f t="shared" si="6"/>
        <v>905.2</v>
      </c>
      <c r="S43" s="39"/>
      <c r="T43" s="39"/>
      <c r="U43" s="39"/>
    </row>
    <row r="44" spans="1:21" ht="96" customHeight="1">
      <c r="A44" s="12">
        <v>36</v>
      </c>
      <c r="B44" s="50" t="s">
        <v>100</v>
      </c>
      <c r="C44" s="13"/>
      <c r="D44" s="40" t="s">
        <v>62</v>
      </c>
      <c r="E44" s="43">
        <v>3</v>
      </c>
      <c r="F44" s="37" t="s">
        <v>26</v>
      </c>
      <c r="G44" s="14">
        <v>157.72</v>
      </c>
      <c r="H44" s="15">
        <v>185.55</v>
      </c>
      <c r="I44" s="15">
        <v>199.84</v>
      </c>
      <c r="J44" s="16"/>
      <c r="K44" s="16"/>
      <c r="L44" s="11">
        <f t="shared" si="13"/>
        <v>181.036666666667</v>
      </c>
      <c r="M44" s="11">
        <f t="shared" si="14"/>
        <v>181.04</v>
      </c>
      <c r="N44" s="30">
        <f t="shared" si="15"/>
        <v>3</v>
      </c>
      <c r="O44" s="31">
        <f t="shared" si="16"/>
        <v>21.419645966573199</v>
      </c>
      <c r="P44" s="32">
        <f t="shared" si="17"/>
        <v>11.8316617075214</v>
      </c>
      <c r="Q44" s="31" t="str">
        <f t="shared" si="18"/>
        <v>ОДНОРОДНЫЕ</v>
      </c>
      <c r="R44" s="11">
        <f t="shared" si="6"/>
        <v>543.12</v>
      </c>
      <c r="S44" s="39"/>
      <c r="T44" s="39"/>
      <c r="U44" s="39"/>
    </row>
    <row r="45" spans="1:21" ht="96" customHeight="1">
      <c r="A45" s="12">
        <v>37</v>
      </c>
      <c r="B45" s="50" t="s">
        <v>101</v>
      </c>
      <c r="C45" s="13"/>
      <c r="D45" s="51" t="s">
        <v>63</v>
      </c>
      <c r="E45" s="36">
        <v>20</v>
      </c>
      <c r="F45" s="37" t="s">
        <v>26</v>
      </c>
      <c r="G45" s="14">
        <v>170.73</v>
      </c>
      <c r="H45" s="15">
        <v>200.86</v>
      </c>
      <c r="I45" s="15">
        <v>216.33</v>
      </c>
      <c r="J45" s="16"/>
      <c r="K45" s="16"/>
      <c r="L45" s="11">
        <f t="shared" si="13"/>
        <v>195.97333333333299</v>
      </c>
      <c r="M45" s="11">
        <f t="shared" si="14"/>
        <v>195.97</v>
      </c>
      <c r="N45" s="30">
        <f t="shared" si="15"/>
        <v>3</v>
      </c>
      <c r="O45" s="31">
        <f t="shared" si="16"/>
        <v>23.189429344710799</v>
      </c>
      <c r="P45" s="32">
        <f t="shared" si="17"/>
        <v>11.832951427767799</v>
      </c>
      <c r="Q45" s="31" t="str">
        <f t="shared" si="18"/>
        <v>ОДНОРОДНЫЕ</v>
      </c>
      <c r="R45" s="11">
        <f t="shared" si="6"/>
        <v>3919.4</v>
      </c>
      <c r="S45" s="39"/>
      <c r="T45" s="39"/>
      <c r="U45" s="39"/>
    </row>
    <row r="46" spans="1:21" ht="96" customHeight="1">
      <c r="A46" s="12">
        <v>38</v>
      </c>
      <c r="B46" s="50" t="s">
        <v>101</v>
      </c>
      <c r="C46" s="13"/>
      <c r="D46" s="40" t="s">
        <v>63</v>
      </c>
      <c r="E46" s="36">
        <v>30</v>
      </c>
      <c r="F46" s="37" t="s">
        <v>26</v>
      </c>
      <c r="G46" s="14">
        <v>170.73</v>
      </c>
      <c r="H46" s="15">
        <v>200.86</v>
      </c>
      <c r="I46" s="15">
        <v>216.33</v>
      </c>
      <c r="J46" s="16"/>
      <c r="K46" s="16"/>
      <c r="L46" s="11">
        <f t="shared" si="13"/>
        <v>195.97333333333299</v>
      </c>
      <c r="M46" s="11">
        <f t="shared" si="14"/>
        <v>195.97</v>
      </c>
      <c r="N46" s="30">
        <f t="shared" si="15"/>
        <v>3</v>
      </c>
      <c r="O46" s="31">
        <f t="shared" si="16"/>
        <v>23.189429344710799</v>
      </c>
      <c r="P46" s="32">
        <f t="shared" si="17"/>
        <v>11.832951427767799</v>
      </c>
      <c r="Q46" s="31" t="str">
        <f t="shared" si="18"/>
        <v>ОДНОРОДНЫЕ</v>
      </c>
      <c r="R46" s="11">
        <f t="shared" si="6"/>
        <v>5879.1</v>
      </c>
      <c r="S46" s="39"/>
      <c r="T46" s="39"/>
      <c r="U46" s="39"/>
    </row>
    <row r="47" spans="1:21" ht="96" customHeight="1">
      <c r="A47" s="12">
        <v>39</v>
      </c>
      <c r="B47" s="50" t="s">
        <v>101</v>
      </c>
      <c r="C47" s="13"/>
      <c r="D47" s="40" t="s">
        <v>64</v>
      </c>
      <c r="E47" s="36">
        <v>240</v>
      </c>
      <c r="F47" s="37" t="s">
        <v>26</v>
      </c>
      <c r="G47" s="14">
        <v>30.28</v>
      </c>
      <c r="H47" s="15">
        <v>35.619999999999997</v>
      </c>
      <c r="I47" s="15">
        <v>38.36</v>
      </c>
      <c r="J47" s="16"/>
      <c r="K47" s="16"/>
      <c r="L47" s="11">
        <f t="shared" si="13"/>
        <v>34.753333333333302</v>
      </c>
      <c r="M47" s="11">
        <f t="shared" si="14"/>
        <v>34.75</v>
      </c>
      <c r="N47" s="30">
        <f t="shared" si="15"/>
        <v>3</v>
      </c>
      <c r="O47" s="31">
        <f t="shared" si="16"/>
        <v>4.1091280502478096</v>
      </c>
      <c r="P47" s="32">
        <f t="shared" si="17"/>
        <v>11.8236947542139</v>
      </c>
      <c r="Q47" s="31" t="str">
        <f t="shared" si="18"/>
        <v>ОДНОРОДНЫЕ</v>
      </c>
      <c r="R47" s="11">
        <f t="shared" si="6"/>
        <v>8340</v>
      </c>
      <c r="S47" s="39"/>
      <c r="T47" s="39"/>
      <c r="U47" s="39"/>
    </row>
    <row r="48" spans="1:21" ht="96" customHeight="1">
      <c r="A48" s="12">
        <v>40</v>
      </c>
      <c r="B48" s="50" t="s">
        <v>102</v>
      </c>
      <c r="C48" s="13"/>
      <c r="D48" s="51" t="s">
        <v>65</v>
      </c>
      <c r="E48" s="36">
        <v>15</v>
      </c>
      <c r="F48" s="37" t="s">
        <v>26</v>
      </c>
      <c r="G48" s="14">
        <v>66.89</v>
      </c>
      <c r="H48" s="15">
        <v>78.7</v>
      </c>
      <c r="I48" s="15">
        <v>84.76</v>
      </c>
      <c r="J48" s="16"/>
      <c r="K48" s="16"/>
      <c r="L48" s="11">
        <f t="shared" si="13"/>
        <v>76.783333333333303</v>
      </c>
      <c r="M48" s="11">
        <f t="shared" si="14"/>
        <v>76.78</v>
      </c>
      <c r="N48" s="30">
        <f t="shared" si="15"/>
        <v>3</v>
      </c>
      <c r="O48" s="31">
        <f t="shared" si="16"/>
        <v>9.0878728717634107</v>
      </c>
      <c r="P48" s="32">
        <f t="shared" si="17"/>
        <v>11.8357363209421</v>
      </c>
      <c r="Q48" s="31" t="str">
        <f t="shared" si="18"/>
        <v>ОДНОРОДНЫЕ</v>
      </c>
      <c r="R48" s="11">
        <f t="shared" si="6"/>
        <v>1151.7</v>
      </c>
      <c r="S48" s="39"/>
      <c r="T48" s="39"/>
      <c r="U48" s="39"/>
    </row>
    <row r="49" spans="1:21" ht="96" customHeight="1">
      <c r="A49" s="12">
        <v>41</v>
      </c>
      <c r="B49" s="50" t="s">
        <v>103</v>
      </c>
      <c r="C49" s="13"/>
      <c r="D49" s="51" t="s">
        <v>66</v>
      </c>
      <c r="E49" s="36">
        <v>3</v>
      </c>
      <c r="F49" s="37" t="s">
        <v>26</v>
      </c>
      <c r="G49" s="14">
        <v>390.19</v>
      </c>
      <c r="H49" s="15">
        <v>459.05</v>
      </c>
      <c r="I49" s="15">
        <v>484.7</v>
      </c>
      <c r="J49" s="16"/>
      <c r="K49" s="16"/>
      <c r="L49" s="11">
        <f t="shared" si="13"/>
        <v>444.64666666666699</v>
      </c>
      <c r="M49" s="11">
        <f t="shared" si="14"/>
        <v>444.65</v>
      </c>
      <c r="N49" s="30">
        <f t="shared" si="15"/>
        <v>3</v>
      </c>
      <c r="O49" s="31">
        <f t="shared" si="16"/>
        <v>48.873582161872797</v>
      </c>
      <c r="P49" s="32">
        <f t="shared" si="17"/>
        <v>10.9915548289742</v>
      </c>
      <c r="Q49" s="31" t="str">
        <f t="shared" si="18"/>
        <v>ОДНОРОДНЫЕ</v>
      </c>
      <c r="R49" s="11">
        <f t="shared" si="6"/>
        <v>1333.95</v>
      </c>
      <c r="S49" s="39"/>
      <c r="T49" s="39"/>
      <c r="U49" s="39"/>
    </row>
    <row r="50" spans="1:21" ht="96" customHeight="1">
      <c r="A50" s="12">
        <v>42</v>
      </c>
      <c r="B50" s="50" t="s">
        <v>24</v>
      </c>
      <c r="C50" s="13"/>
      <c r="D50" s="40" t="s">
        <v>67</v>
      </c>
      <c r="E50" s="36">
        <v>6</v>
      </c>
      <c r="F50" s="37" t="s">
        <v>26</v>
      </c>
      <c r="G50" s="14">
        <v>928.92</v>
      </c>
      <c r="H50" s="15">
        <v>1092.8499999999999</v>
      </c>
      <c r="I50" s="15">
        <v>1213.48</v>
      </c>
      <c r="J50" s="16"/>
      <c r="K50" s="16"/>
      <c r="L50" s="11">
        <f t="shared" si="13"/>
        <v>1078.4166666666699</v>
      </c>
      <c r="M50" s="11">
        <f t="shared" si="14"/>
        <v>1078.42</v>
      </c>
      <c r="N50" s="30">
        <f t="shared" si="15"/>
        <v>3</v>
      </c>
      <c r="O50" s="31">
        <f t="shared" si="16"/>
        <v>142.82800577384401</v>
      </c>
      <c r="P50" s="32">
        <f t="shared" si="17"/>
        <v>13.244232047648</v>
      </c>
      <c r="Q50" s="31" t="str">
        <f t="shared" si="18"/>
        <v>ОДНОРОДНЫЕ</v>
      </c>
      <c r="R50" s="11">
        <f t="shared" si="6"/>
        <v>6470.52</v>
      </c>
      <c r="S50" s="39"/>
      <c r="T50" s="39"/>
      <c r="U50" s="39"/>
    </row>
    <row r="51" spans="1:21" ht="96" customHeight="1">
      <c r="A51" s="12">
        <v>43</v>
      </c>
      <c r="B51" s="50" t="s">
        <v>24</v>
      </c>
      <c r="C51" s="13"/>
      <c r="D51" s="40" t="s">
        <v>67</v>
      </c>
      <c r="E51" s="36">
        <v>2</v>
      </c>
      <c r="F51" s="37" t="s">
        <v>26</v>
      </c>
      <c r="G51" s="14">
        <v>928.92</v>
      </c>
      <c r="H51" s="15">
        <v>1092.8499999999999</v>
      </c>
      <c r="I51" s="15">
        <v>1213.48</v>
      </c>
      <c r="J51" s="16"/>
      <c r="K51" s="16"/>
      <c r="L51" s="11">
        <f t="shared" si="13"/>
        <v>1078.4166666666699</v>
      </c>
      <c r="M51" s="11">
        <f t="shared" si="14"/>
        <v>1078.42</v>
      </c>
      <c r="N51" s="30">
        <f t="shared" si="15"/>
        <v>3</v>
      </c>
      <c r="O51" s="31">
        <f t="shared" si="16"/>
        <v>142.82800577384401</v>
      </c>
      <c r="P51" s="32">
        <f t="shared" si="17"/>
        <v>13.244232047648</v>
      </c>
      <c r="Q51" s="31" t="str">
        <f t="shared" si="18"/>
        <v>ОДНОРОДНЫЕ</v>
      </c>
      <c r="R51" s="11">
        <f t="shared" si="6"/>
        <v>2156.84</v>
      </c>
      <c r="S51" s="39"/>
      <c r="T51" s="39"/>
      <c r="U51" s="39"/>
    </row>
    <row r="52" spans="1:21" ht="96" customHeight="1">
      <c r="A52" s="12">
        <v>44</v>
      </c>
      <c r="B52" s="50" t="s">
        <v>93</v>
      </c>
      <c r="C52" s="13"/>
      <c r="D52" s="40" t="s">
        <v>52</v>
      </c>
      <c r="E52" s="36">
        <v>10</v>
      </c>
      <c r="F52" s="37" t="s">
        <v>26</v>
      </c>
      <c r="G52" s="14">
        <v>442.68</v>
      </c>
      <c r="H52" s="15">
        <v>520.79999999999995</v>
      </c>
      <c r="I52" s="15">
        <v>560.9</v>
      </c>
      <c r="J52" s="16"/>
      <c r="K52" s="16"/>
      <c r="L52" s="11">
        <f t="shared" si="13"/>
        <v>508.12666666666701</v>
      </c>
      <c r="M52" s="11">
        <f t="shared" si="14"/>
        <v>508.13</v>
      </c>
      <c r="N52" s="30">
        <f t="shared" si="15"/>
        <v>3</v>
      </c>
      <c r="O52" s="31">
        <f t="shared" si="16"/>
        <v>60.1203138159918</v>
      </c>
      <c r="P52" s="32">
        <f t="shared" si="17"/>
        <v>11.831757268396</v>
      </c>
      <c r="Q52" s="31" t="str">
        <f t="shared" si="18"/>
        <v>ОДНОРОДНЫЕ</v>
      </c>
      <c r="R52" s="11">
        <f t="shared" si="6"/>
        <v>5081.3</v>
      </c>
      <c r="S52" s="39"/>
      <c r="T52" s="39"/>
      <c r="U52" s="39"/>
    </row>
    <row r="53" spans="1:21" ht="96" customHeight="1">
      <c r="A53" s="12">
        <v>45</v>
      </c>
      <c r="B53" s="50" t="s">
        <v>104</v>
      </c>
      <c r="C53" s="13"/>
      <c r="D53" s="40" t="s">
        <v>68</v>
      </c>
      <c r="E53" s="36">
        <v>3</v>
      </c>
      <c r="F53" s="37" t="s">
        <v>26</v>
      </c>
      <c r="G53" s="14">
        <v>547.35</v>
      </c>
      <c r="H53" s="15">
        <v>643.94000000000005</v>
      </c>
      <c r="I53" s="15">
        <v>693.52</v>
      </c>
      <c r="J53" s="16"/>
      <c r="K53" s="16"/>
      <c r="L53" s="11">
        <f t="shared" si="13"/>
        <v>628.27</v>
      </c>
      <c r="M53" s="11">
        <f t="shared" si="14"/>
        <v>628.27</v>
      </c>
      <c r="N53" s="30">
        <f t="shared" si="15"/>
        <v>3</v>
      </c>
      <c r="O53" s="31">
        <f t="shared" si="16"/>
        <v>74.334237737397999</v>
      </c>
      <c r="P53" s="32">
        <f t="shared" si="17"/>
        <v>11.831575236347099</v>
      </c>
      <c r="Q53" s="31" t="str">
        <f t="shared" si="18"/>
        <v>ОДНОРОДНЫЕ</v>
      </c>
      <c r="R53" s="11">
        <f t="shared" si="6"/>
        <v>1884.81</v>
      </c>
      <c r="S53" s="39"/>
      <c r="T53" s="39"/>
      <c r="U53" s="39"/>
    </row>
    <row r="54" spans="1:21" ht="96" customHeight="1">
      <c r="A54" s="12">
        <v>46</v>
      </c>
      <c r="B54" s="50" t="s">
        <v>105</v>
      </c>
      <c r="C54" s="13"/>
      <c r="D54" s="51" t="s">
        <v>69</v>
      </c>
      <c r="E54" s="36">
        <v>4</v>
      </c>
      <c r="F54" s="37" t="s">
        <v>26</v>
      </c>
      <c r="G54" s="14">
        <v>149.62</v>
      </c>
      <c r="H54" s="15">
        <v>176.02</v>
      </c>
      <c r="I54" s="15">
        <v>189.57</v>
      </c>
      <c r="J54" s="16"/>
      <c r="K54" s="16"/>
      <c r="L54" s="11">
        <f t="shared" si="13"/>
        <v>171.73666666666699</v>
      </c>
      <c r="M54" s="11">
        <f t="shared" si="14"/>
        <v>171.74</v>
      </c>
      <c r="N54" s="30">
        <f t="shared" si="15"/>
        <v>3</v>
      </c>
      <c r="O54" s="31">
        <f t="shared" si="16"/>
        <v>20.316516269610101</v>
      </c>
      <c r="P54" s="32">
        <f t="shared" si="17"/>
        <v>11.8300399465908</v>
      </c>
      <c r="Q54" s="31" t="str">
        <f t="shared" si="18"/>
        <v>ОДНОРОДНЫЕ</v>
      </c>
      <c r="R54" s="11">
        <f t="shared" si="6"/>
        <v>686.96</v>
      </c>
      <c r="S54" s="39"/>
      <c r="T54" s="39"/>
      <c r="U54" s="39"/>
    </row>
    <row r="55" spans="1:21" ht="96" customHeight="1">
      <c r="A55" s="12">
        <v>47</v>
      </c>
      <c r="B55" s="50" t="s">
        <v>105</v>
      </c>
      <c r="C55" s="13"/>
      <c r="D55" s="40" t="s">
        <v>69</v>
      </c>
      <c r="E55" s="36">
        <v>11</v>
      </c>
      <c r="F55" s="37" t="s">
        <v>26</v>
      </c>
      <c r="G55" s="14">
        <v>149.62</v>
      </c>
      <c r="H55" s="15">
        <v>176.02</v>
      </c>
      <c r="I55" s="15">
        <v>189.57</v>
      </c>
      <c r="J55" s="16"/>
      <c r="K55" s="16"/>
      <c r="L55" s="11">
        <f t="shared" si="13"/>
        <v>171.73666666666699</v>
      </c>
      <c r="M55" s="11">
        <f t="shared" si="14"/>
        <v>171.74</v>
      </c>
      <c r="N55" s="30">
        <f t="shared" si="15"/>
        <v>3</v>
      </c>
      <c r="O55" s="31">
        <f t="shared" si="16"/>
        <v>20.316516269610101</v>
      </c>
      <c r="P55" s="32">
        <f t="shared" si="17"/>
        <v>11.8300399465908</v>
      </c>
      <c r="Q55" s="31" t="str">
        <f t="shared" si="18"/>
        <v>ОДНОРОДНЫЕ</v>
      </c>
      <c r="R55" s="11">
        <f t="shared" si="6"/>
        <v>1889.14</v>
      </c>
      <c r="S55" s="39"/>
      <c r="T55" s="39"/>
      <c r="U55" s="39"/>
    </row>
    <row r="56" spans="1:21" ht="96" customHeight="1">
      <c r="A56" s="12">
        <v>48</v>
      </c>
      <c r="B56" s="50" t="s">
        <v>24</v>
      </c>
      <c r="C56" s="13"/>
      <c r="D56" s="40" t="s">
        <v>70</v>
      </c>
      <c r="E56" s="36">
        <v>40</v>
      </c>
      <c r="F56" s="37" t="s">
        <v>26</v>
      </c>
      <c r="G56" s="14">
        <v>144.84</v>
      </c>
      <c r="H56" s="15">
        <v>170.4</v>
      </c>
      <c r="I56" s="15">
        <v>183.52</v>
      </c>
      <c r="J56" s="16"/>
      <c r="K56" s="16"/>
      <c r="L56" s="11">
        <f t="shared" si="13"/>
        <v>166.25333333333299</v>
      </c>
      <c r="M56" s="11">
        <f t="shared" si="14"/>
        <v>166.25</v>
      </c>
      <c r="N56" s="30">
        <f t="shared" si="15"/>
        <v>3</v>
      </c>
      <c r="O56" s="31">
        <f t="shared" si="16"/>
        <v>19.670580401536998</v>
      </c>
      <c r="P56" s="32">
        <f t="shared" si="17"/>
        <v>11.831690834191001</v>
      </c>
      <c r="Q56" s="31" t="str">
        <f t="shared" si="18"/>
        <v>ОДНОРОДНЫЕ</v>
      </c>
      <c r="R56" s="11">
        <f t="shared" si="6"/>
        <v>6650</v>
      </c>
      <c r="S56" s="39"/>
      <c r="T56" s="39"/>
      <c r="U56" s="39"/>
    </row>
    <row r="57" spans="1:21" ht="96" customHeight="1">
      <c r="A57" s="12">
        <v>49</v>
      </c>
      <c r="B57" s="50" t="s">
        <v>106</v>
      </c>
      <c r="C57" s="13"/>
      <c r="D57" s="51" t="s">
        <v>71</v>
      </c>
      <c r="E57" s="36">
        <v>3</v>
      </c>
      <c r="F57" s="37" t="s">
        <v>26</v>
      </c>
      <c r="G57" s="14">
        <v>119.16</v>
      </c>
      <c r="H57" s="15">
        <v>140.19</v>
      </c>
      <c r="I57" s="15">
        <v>155.66999999999999</v>
      </c>
      <c r="J57" s="16"/>
      <c r="K57" s="16"/>
      <c r="L57" s="11">
        <f t="shared" si="13"/>
        <v>138.34</v>
      </c>
      <c r="M57" s="11">
        <f t="shared" si="14"/>
        <v>138.34</v>
      </c>
      <c r="N57" s="30">
        <f t="shared" si="15"/>
        <v>3</v>
      </c>
      <c r="O57" s="31">
        <f t="shared" si="16"/>
        <v>18.325171213388401</v>
      </c>
      <c r="P57" s="32">
        <f t="shared" si="17"/>
        <v>13.2464733362646</v>
      </c>
      <c r="Q57" s="31" t="str">
        <f t="shared" si="18"/>
        <v>ОДНОРОДНЫЕ</v>
      </c>
      <c r="R57" s="11">
        <f t="shared" si="6"/>
        <v>415.02</v>
      </c>
      <c r="S57" s="39"/>
      <c r="T57" s="39"/>
      <c r="U57" s="39"/>
    </row>
    <row r="58" spans="1:21" ht="96" customHeight="1">
      <c r="A58" s="12">
        <v>50</v>
      </c>
      <c r="B58" s="50" t="s">
        <v>106</v>
      </c>
      <c r="C58" s="13"/>
      <c r="D58" s="40" t="s">
        <v>71</v>
      </c>
      <c r="E58" s="36">
        <v>7</v>
      </c>
      <c r="F58" s="37" t="s">
        <v>26</v>
      </c>
      <c r="G58" s="14">
        <v>119.16</v>
      </c>
      <c r="H58" s="15">
        <v>140.19</v>
      </c>
      <c r="I58" s="15">
        <v>155.66999999999999</v>
      </c>
      <c r="J58" s="16"/>
      <c r="K58" s="16"/>
      <c r="L58" s="11">
        <f t="shared" si="13"/>
        <v>138.34</v>
      </c>
      <c r="M58" s="11">
        <f t="shared" si="14"/>
        <v>138.34</v>
      </c>
      <c r="N58" s="30">
        <f t="shared" si="15"/>
        <v>3</v>
      </c>
      <c r="O58" s="31">
        <f t="shared" si="16"/>
        <v>18.325171213388401</v>
      </c>
      <c r="P58" s="32">
        <f t="shared" si="17"/>
        <v>13.2464733362646</v>
      </c>
      <c r="Q58" s="31" t="str">
        <f t="shared" si="18"/>
        <v>ОДНОРОДНЫЕ</v>
      </c>
      <c r="R58" s="11">
        <f t="shared" si="6"/>
        <v>968.38</v>
      </c>
      <c r="S58" s="39"/>
      <c r="T58" s="39"/>
      <c r="U58" s="39"/>
    </row>
    <row r="59" spans="1:21" ht="96" customHeight="1" thickBot="1">
      <c r="A59" s="12">
        <v>51</v>
      </c>
      <c r="B59" s="50" t="s">
        <v>40</v>
      </c>
      <c r="C59" s="13"/>
      <c r="D59" s="53" t="s">
        <v>72</v>
      </c>
      <c r="E59" s="36">
        <v>3</v>
      </c>
      <c r="F59" s="37" t="s">
        <v>26</v>
      </c>
      <c r="G59" s="14">
        <v>269.08999999999997</v>
      </c>
      <c r="H59" s="15">
        <v>316.58</v>
      </c>
      <c r="I59" s="15">
        <v>340.96</v>
      </c>
      <c r="J59" s="16"/>
      <c r="K59" s="16"/>
      <c r="L59" s="11">
        <f t="shared" ref="L59:L63" si="19">AVERAGE(G59,H59,I59)</f>
        <v>308.87666666666701</v>
      </c>
      <c r="M59" s="11">
        <f t="shared" ref="M59:M63" si="20">ROUND(L59,2)</f>
        <v>308.88</v>
      </c>
      <c r="N59" s="30">
        <f t="shared" ref="N59:N63" si="21">COUNT(G59:K59)</f>
        <v>3</v>
      </c>
      <c r="O59" s="31">
        <f t="shared" ref="O59:O63" si="22">STDEV(G59,H59,I59,J59,K59)</f>
        <v>36.549011386538702</v>
      </c>
      <c r="P59" s="32">
        <f t="shared" ref="P59:P63" si="23">O59/L59*100</f>
        <v>11.832881965791699</v>
      </c>
      <c r="Q59" s="31" t="str">
        <f t="shared" ref="Q59:Q63" si="24">IF(P59&lt;33,"ОДНОРОДНЫЕ","НЕОДНОРОДНЫЕ")</f>
        <v>ОДНОРОДНЫЕ</v>
      </c>
      <c r="R59" s="11">
        <f t="shared" si="6"/>
        <v>926.64</v>
      </c>
      <c r="S59" s="39"/>
      <c r="T59" s="39"/>
      <c r="U59" s="39"/>
    </row>
    <row r="60" spans="1:21" ht="96" customHeight="1" thickBot="1">
      <c r="A60" s="12">
        <v>52</v>
      </c>
      <c r="B60" s="50" t="s">
        <v>96</v>
      </c>
      <c r="C60" s="13"/>
      <c r="D60" s="44" t="s">
        <v>73</v>
      </c>
      <c r="E60" s="36">
        <v>40</v>
      </c>
      <c r="F60" s="37" t="s">
        <v>26</v>
      </c>
      <c r="G60" s="14">
        <v>84.03</v>
      </c>
      <c r="H60" s="15">
        <v>98.86</v>
      </c>
      <c r="I60" s="15">
        <v>106.47</v>
      </c>
      <c r="J60" s="16"/>
      <c r="K60" s="16"/>
      <c r="L60" s="11">
        <f t="shared" si="19"/>
        <v>96.453333333333305</v>
      </c>
      <c r="M60" s="11">
        <f t="shared" si="20"/>
        <v>96.45</v>
      </c>
      <c r="N60" s="30">
        <f t="shared" si="21"/>
        <v>3</v>
      </c>
      <c r="O60" s="31">
        <f t="shared" si="22"/>
        <v>11.411942574922699</v>
      </c>
      <c r="P60" s="32">
        <f t="shared" si="23"/>
        <v>11.831568884700101</v>
      </c>
      <c r="Q60" s="31" t="str">
        <f t="shared" si="24"/>
        <v>ОДНОРОДНЫЕ</v>
      </c>
      <c r="R60" s="11">
        <f t="shared" si="6"/>
        <v>3858</v>
      </c>
      <c r="S60" s="39"/>
      <c r="T60" s="39"/>
      <c r="U60" s="39"/>
    </row>
    <row r="61" spans="1:21" ht="96" customHeight="1" thickBot="1">
      <c r="A61" s="12">
        <v>53</v>
      </c>
      <c r="B61" s="50" t="s">
        <v>107</v>
      </c>
      <c r="C61" s="13"/>
      <c r="D61" s="54" t="s">
        <v>74</v>
      </c>
      <c r="E61" s="43">
        <v>5</v>
      </c>
      <c r="F61" s="37" t="s">
        <v>26</v>
      </c>
      <c r="G61" s="14">
        <v>234.07</v>
      </c>
      <c r="H61" s="15">
        <v>275.38</v>
      </c>
      <c r="I61" s="15">
        <v>296.58</v>
      </c>
      <c r="J61" s="16"/>
      <c r="K61" s="16"/>
      <c r="L61" s="11">
        <f t="shared" si="19"/>
        <v>268.67666666666702</v>
      </c>
      <c r="M61" s="11">
        <f t="shared" si="20"/>
        <v>268.68</v>
      </c>
      <c r="N61" s="30">
        <f t="shared" si="21"/>
        <v>3</v>
      </c>
      <c r="O61" s="31">
        <f t="shared" si="22"/>
        <v>31.789558558327499</v>
      </c>
      <c r="P61" s="32">
        <f t="shared" si="23"/>
        <v>11.831901501802999</v>
      </c>
      <c r="Q61" s="31" t="str">
        <f t="shared" si="24"/>
        <v>ОДНОРОДНЫЕ</v>
      </c>
      <c r="R61" s="11">
        <f t="shared" si="6"/>
        <v>1343.4</v>
      </c>
      <c r="S61" s="39"/>
      <c r="T61" s="39"/>
      <c r="U61" s="39"/>
    </row>
    <row r="62" spans="1:21" ht="96" customHeight="1">
      <c r="A62" s="12">
        <v>54</v>
      </c>
      <c r="B62" s="50" t="s">
        <v>24</v>
      </c>
      <c r="C62" s="13"/>
      <c r="D62" s="55" t="s">
        <v>75</v>
      </c>
      <c r="E62" s="36">
        <v>6</v>
      </c>
      <c r="F62" s="37" t="s">
        <v>26</v>
      </c>
      <c r="G62" s="14">
        <v>188.4</v>
      </c>
      <c r="H62" s="15">
        <v>221.65</v>
      </c>
      <c r="I62" s="15">
        <v>238.72</v>
      </c>
      <c r="J62" s="16"/>
      <c r="K62" s="16"/>
      <c r="L62" s="11">
        <f t="shared" si="19"/>
        <v>216.256666666667</v>
      </c>
      <c r="M62" s="11">
        <f t="shared" si="20"/>
        <v>216.26</v>
      </c>
      <c r="N62" s="30">
        <f t="shared" si="21"/>
        <v>3</v>
      </c>
      <c r="O62" s="31">
        <f t="shared" si="22"/>
        <v>25.589873648248702</v>
      </c>
      <c r="P62" s="32">
        <f t="shared" si="23"/>
        <v>11.833102786002099</v>
      </c>
      <c r="Q62" s="31" t="str">
        <f t="shared" si="24"/>
        <v>ОДНОРОДНЫЕ</v>
      </c>
      <c r="R62" s="11">
        <f t="shared" si="6"/>
        <v>1297.56</v>
      </c>
      <c r="S62" s="39"/>
      <c r="T62" s="39"/>
      <c r="U62" s="39"/>
    </row>
    <row r="63" spans="1:21" ht="96" customHeight="1">
      <c r="A63" s="12">
        <v>55</v>
      </c>
      <c r="B63" s="50" t="s">
        <v>108</v>
      </c>
      <c r="C63" s="13"/>
      <c r="D63" s="56" t="s">
        <v>76</v>
      </c>
      <c r="E63" s="36">
        <v>15</v>
      </c>
      <c r="F63" s="37" t="s">
        <v>26</v>
      </c>
      <c r="G63" s="14">
        <v>354.98</v>
      </c>
      <c r="H63" s="15">
        <v>417.62</v>
      </c>
      <c r="I63" s="15">
        <v>467.05</v>
      </c>
      <c r="J63" s="16"/>
      <c r="K63" s="16"/>
      <c r="L63" s="11">
        <f t="shared" si="19"/>
        <v>413.21666666666698</v>
      </c>
      <c r="M63" s="11">
        <f t="shared" si="20"/>
        <v>413.22</v>
      </c>
      <c r="N63" s="30">
        <f t="shared" si="21"/>
        <v>3</v>
      </c>
      <c r="O63" s="31">
        <f t="shared" si="22"/>
        <v>56.164608369802899</v>
      </c>
      <c r="P63" s="32">
        <f t="shared" si="23"/>
        <v>13.5920481675803</v>
      </c>
      <c r="Q63" s="31" t="str">
        <f t="shared" si="24"/>
        <v>ОДНОРОДНЫЕ</v>
      </c>
      <c r="R63" s="11">
        <f t="shared" si="6"/>
        <v>6198.3</v>
      </c>
      <c r="S63" s="39"/>
      <c r="T63" s="39"/>
      <c r="U63" s="39"/>
    </row>
    <row r="64" spans="1:21" ht="96" customHeight="1">
      <c r="A64" s="12">
        <v>56</v>
      </c>
      <c r="B64" s="50" t="s">
        <v>109</v>
      </c>
      <c r="C64" s="13"/>
      <c r="D64" s="44" t="s">
        <v>77</v>
      </c>
      <c r="E64" s="36">
        <v>200</v>
      </c>
      <c r="F64" s="37" t="s">
        <v>26</v>
      </c>
      <c r="G64" s="14">
        <v>17.14</v>
      </c>
      <c r="H64" s="15">
        <v>20.16</v>
      </c>
      <c r="I64" s="15">
        <v>21.71</v>
      </c>
      <c r="J64" s="16"/>
      <c r="K64" s="16"/>
      <c r="L64" s="11">
        <f t="shared" ref="L64:L67" si="25">AVERAGE(G64,H64,I64)</f>
        <v>19.670000000000002</v>
      </c>
      <c r="M64" s="11">
        <f t="shared" ref="M64:M67" si="26">ROUND(L64,2)</f>
        <v>19.670000000000002</v>
      </c>
      <c r="N64" s="30">
        <f t="shared" ref="N64:N67" si="27">COUNT(G64:K64)</f>
        <v>3</v>
      </c>
      <c r="O64" s="31">
        <f t="shared" ref="O64:O67" si="28">STDEV(G64,H64,I64,J64,K64)</f>
        <v>2.3240697063556399</v>
      </c>
      <c r="P64" s="32">
        <f t="shared" ref="P64:P67" si="29">O64/L64*100</f>
        <v>11.815300998249301</v>
      </c>
      <c r="Q64" s="31" t="str">
        <f t="shared" ref="Q64:Q67" si="30">IF(P64&lt;33,"ОДНОРОДНЫЕ","НЕОДНОРОДНЫЕ")</f>
        <v>ОДНОРОДНЫЕ</v>
      </c>
      <c r="R64" s="11">
        <f t="shared" si="6"/>
        <v>3934</v>
      </c>
      <c r="S64" s="39"/>
      <c r="T64" s="39"/>
      <c r="U64" s="39"/>
    </row>
    <row r="65" spans="1:21" ht="96" customHeight="1">
      <c r="A65" s="12">
        <v>57</v>
      </c>
      <c r="B65" s="50" t="s">
        <v>110</v>
      </c>
      <c r="C65" s="13"/>
      <c r="D65" s="53" t="s">
        <v>78</v>
      </c>
      <c r="E65" s="36">
        <v>3</v>
      </c>
      <c r="F65" s="37" t="s">
        <v>26</v>
      </c>
      <c r="G65" s="14">
        <v>198.92</v>
      </c>
      <c r="H65" s="15">
        <v>234.02</v>
      </c>
      <c r="I65" s="15">
        <v>252.04</v>
      </c>
      <c r="J65" s="16"/>
      <c r="K65" s="16"/>
      <c r="L65" s="11">
        <f t="shared" si="25"/>
        <v>228.32666666666699</v>
      </c>
      <c r="M65" s="11">
        <f t="shared" si="26"/>
        <v>228.33</v>
      </c>
      <c r="N65" s="30">
        <f t="shared" si="27"/>
        <v>3</v>
      </c>
      <c r="O65" s="31">
        <f t="shared" si="28"/>
        <v>27.013776732129401</v>
      </c>
      <c r="P65" s="32">
        <f t="shared" si="29"/>
        <v>11.831196559956201</v>
      </c>
      <c r="Q65" s="31" t="str">
        <f t="shared" si="30"/>
        <v>ОДНОРОДНЫЕ</v>
      </c>
      <c r="R65" s="11">
        <f t="shared" si="6"/>
        <v>684.99</v>
      </c>
      <c r="S65" s="39"/>
      <c r="T65" s="39"/>
      <c r="U65" s="39"/>
    </row>
    <row r="66" spans="1:21" ht="96" customHeight="1">
      <c r="A66" s="12">
        <v>58</v>
      </c>
      <c r="B66" s="50" t="s">
        <v>113</v>
      </c>
      <c r="C66" s="13"/>
      <c r="D66" s="53" t="s">
        <v>79</v>
      </c>
      <c r="E66" s="36">
        <v>50</v>
      </c>
      <c r="F66" s="37" t="s">
        <v>26</v>
      </c>
      <c r="G66" s="14">
        <v>68.09</v>
      </c>
      <c r="H66" s="15">
        <v>80.099999999999994</v>
      </c>
      <c r="I66" s="15">
        <v>86.27</v>
      </c>
      <c r="J66" s="16"/>
      <c r="K66" s="16"/>
      <c r="L66" s="11">
        <f t="shared" si="25"/>
        <v>78.153333333333293</v>
      </c>
      <c r="M66" s="11">
        <f t="shared" si="26"/>
        <v>78.150000000000006</v>
      </c>
      <c r="N66" s="30">
        <f t="shared" si="27"/>
        <v>3</v>
      </c>
      <c r="O66" s="31">
        <f t="shared" si="28"/>
        <v>9.2450112673448501</v>
      </c>
      <c r="P66" s="32">
        <f t="shared" si="29"/>
        <v>11.829324320581099</v>
      </c>
      <c r="Q66" s="31" t="str">
        <f t="shared" si="30"/>
        <v>ОДНОРОДНЫЕ</v>
      </c>
      <c r="R66" s="11">
        <f t="shared" si="6"/>
        <v>3907.5</v>
      </c>
      <c r="S66" s="39"/>
      <c r="T66" s="39"/>
      <c r="U66" s="39"/>
    </row>
    <row r="67" spans="1:21" ht="96" customHeight="1">
      <c r="A67" s="12">
        <v>59</v>
      </c>
      <c r="B67" s="50" t="s">
        <v>113</v>
      </c>
      <c r="C67" s="13"/>
      <c r="D67" s="44" t="s">
        <v>80</v>
      </c>
      <c r="E67" s="36">
        <v>50</v>
      </c>
      <c r="F67" s="37" t="s">
        <v>26</v>
      </c>
      <c r="G67" s="14">
        <v>71.489999999999995</v>
      </c>
      <c r="H67" s="15">
        <v>84.11</v>
      </c>
      <c r="I67" s="15">
        <v>90.59</v>
      </c>
      <c r="J67" s="16"/>
      <c r="K67" s="16"/>
      <c r="L67" s="11">
        <f t="shared" si="25"/>
        <v>82.063333333333304</v>
      </c>
      <c r="M67" s="11">
        <f t="shared" si="26"/>
        <v>82.06</v>
      </c>
      <c r="N67" s="30">
        <f t="shared" si="27"/>
        <v>3</v>
      </c>
      <c r="O67" s="31">
        <f t="shared" si="28"/>
        <v>9.7130908228706208</v>
      </c>
      <c r="P67" s="32">
        <f t="shared" si="29"/>
        <v>11.836091014505801</v>
      </c>
      <c r="Q67" s="31" t="str">
        <f t="shared" si="30"/>
        <v>ОДНОРОДНЫЕ</v>
      </c>
      <c r="R67" s="11">
        <f t="shared" si="6"/>
        <v>4103</v>
      </c>
      <c r="S67" s="39"/>
      <c r="T67" s="39"/>
      <c r="U67" s="39"/>
    </row>
    <row r="68" spans="1:21" ht="96" customHeight="1">
      <c r="A68" s="12">
        <v>60</v>
      </c>
      <c r="B68" s="50" t="s">
        <v>114</v>
      </c>
      <c r="C68" s="13"/>
      <c r="D68" s="53" t="s">
        <v>81</v>
      </c>
      <c r="E68" s="36">
        <v>2</v>
      </c>
      <c r="F68" s="37" t="s">
        <v>26</v>
      </c>
      <c r="G68" s="14">
        <v>676.06</v>
      </c>
      <c r="H68" s="15">
        <v>795.36</v>
      </c>
      <c r="I68" s="15">
        <v>856.6</v>
      </c>
      <c r="J68" s="16"/>
      <c r="K68" s="16"/>
      <c r="L68" s="11">
        <f t="shared" ref="L68" si="31">AVERAGE(G68,H68,I68)</f>
        <v>776.006666666667</v>
      </c>
      <c r="M68" s="11">
        <f t="shared" ref="M68" si="32">ROUND(L68,2)</f>
        <v>776.01</v>
      </c>
      <c r="N68" s="30">
        <f t="shared" ref="N68" si="33">COUNT(G68:K68)</f>
        <v>3</v>
      </c>
      <c r="O68" s="31">
        <f t="shared" ref="O68" si="34">STDEV(G68,H68,I68,J68,K68)</f>
        <v>91.812779793084005</v>
      </c>
      <c r="P68" s="32">
        <f t="shared" ref="P68" si="35">O68/L68*100</f>
        <v>11.8314421430766</v>
      </c>
      <c r="Q68" s="31" t="str">
        <f t="shared" ref="Q68" si="36">IF(P68&lt;33,"ОДНОРОДНЫЕ","НЕОДНОРОДНЫЕ")</f>
        <v>ОДНОРОДНЫЕ</v>
      </c>
      <c r="R68" s="11">
        <f t="shared" si="6"/>
        <v>1552.02</v>
      </c>
      <c r="S68" s="39"/>
      <c r="T68" s="39"/>
      <c r="U68" s="39"/>
    </row>
    <row r="69" spans="1:21" ht="96" customHeight="1">
      <c r="A69" s="12">
        <v>61</v>
      </c>
      <c r="B69" s="50" t="s">
        <v>115</v>
      </c>
      <c r="C69" s="13"/>
      <c r="D69" s="53" t="s">
        <v>82</v>
      </c>
      <c r="E69" s="36">
        <v>14</v>
      </c>
      <c r="F69" s="37" t="s">
        <v>26</v>
      </c>
      <c r="G69" s="14">
        <v>414.89</v>
      </c>
      <c r="H69" s="15">
        <v>488.1</v>
      </c>
      <c r="I69" s="15">
        <v>525.67999999999995</v>
      </c>
      <c r="J69" s="16"/>
      <c r="K69" s="16"/>
      <c r="L69" s="11">
        <f t="shared" si="13"/>
        <v>476.22333333333302</v>
      </c>
      <c r="M69" s="11">
        <f t="shared" si="14"/>
        <v>476.22</v>
      </c>
      <c r="N69" s="30">
        <f t="shared" si="15"/>
        <v>3</v>
      </c>
      <c r="O69" s="31">
        <f t="shared" si="16"/>
        <v>56.3417911796681</v>
      </c>
      <c r="P69" s="32">
        <f t="shared" si="17"/>
        <v>11.8309598115033</v>
      </c>
      <c r="Q69" s="31" t="str">
        <f t="shared" si="18"/>
        <v>ОДНОРОДНЫЕ</v>
      </c>
      <c r="R69" s="11">
        <f t="shared" si="6"/>
        <v>6667.08</v>
      </c>
      <c r="S69" s="39"/>
      <c r="T69" s="39"/>
      <c r="U69" s="39"/>
    </row>
    <row r="70" spans="1:21" ht="96" customHeight="1">
      <c r="A70" s="12">
        <v>62</v>
      </c>
      <c r="B70" s="50" t="s">
        <v>115</v>
      </c>
      <c r="C70" s="13"/>
      <c r="D70" s="44" t="s">
        <v>83</v>
      </c>
      <c r="E70" s="36">
        <v>8</v>
      </c>
      <c r="F70" s="37" t="s">
        <v>26</v>
      </c>
      <c r="G70" s="14">
        <v>87.42</v>
      </c>
      <c r="H70" s="15">
        <v>102.85</v>
      </c>
      <c r="I70" s="15">
        <v>110.77</v>
      </c>
      <c r="J70" s="16"/>
      <c r="K70" s="16"/>
      <c r="L70" s="11">
        <f t="shared" ref="L70:L72" si="37">AVERAGE(G70,H70,I70)</f>
        <v>100.34666666666701</v>
      </c>
      <c r="M70" s="11">
        <f t="shared" ref="M70:M72" si="38">ROUND(L70,2)</f>
        <v>100.35</v>
      </c>
      <c r="N70" s="30">
        <f t="shared" ref="N70:N72" si="39">COUNT(G70:K70)</f>
        <v>3</v>
      </c>
      <c r="O70" s="31">
        <f t="shared" ref="O70:O72" si="40">STDEV(G70,H70,I70,J70,K70)</f>
        <v>11.8745792907931</v>
      </c>
      <c r="P70" s="32">
        <f t="shared" ref="P70:P72" si="41">O70/L70*100</f>
        <v>11.833556295634899</v>
      </c>
      <c r="Q70" s="31" t="str">
        <f t="shared" ref="Q70:Q72" si="42">IF(P70&lt;33,"ОДНОРОДНЫЕ","НЕОДНОРОДНЫЕ")</f>
        <v>ОДНОРОДНЫЕ</v>
      </c>
      <c r="R70" s="11">
        <f t="shared" si="6"/>
        <v>802.8</v>
      </c>
      <c r="S70" s="39"/>
      <c r="T70" s="39"/>
      <c r="U70" s="39"/>
    </row>
    <row r="71" spans="1:21" ht="96" customHeight="1">
      <c r="A71" s="12">
        <v>63</v>
      </c>
      <c r="B71" s="50" t="s">
        <v>116</v>
      </c>
      <c r="C71" s="13"/>
      <c r="D71" s="53" t="s">
        <v>84</v>
      </c>
      <c r="E71" s="36">
        <v>2</v>
      </c>
      <c r="F71" s="37" t="s">
        <v>26</v>
      </c>
      <c r="G71" s="14">
        <v>713.7</v>
      </c>
      <c r="H71" s="15">
        <v>839.65</v>
      </c>
      <c r="I71" s="15">
        <v>904.3</v>
      </c>
      <c r="J71" s="16"/>
      <c r="K71" s="16"/>
      <c r="L71" s="11">
        <f t="shared" si="37"/>
        <v>819.21666666666704</v>
      </c>
      <c r="M71" s="11">
        <f t="shared" si="38"/>
        <v>819.22</v>
      </c>
      <c r="N71" s="30">
        <f t="shared" si="39"/>
        <v>3</v>
      </c>
      <c r="O71" s="31">
        <f t="shared" si="40"/>
        <v>96.928998928769104</v>
      </c>
      <c r="P71" s="32">
        <f t="shared" si="41"/>
        <v>11.8319124686716</v>
      </c>
      <c r="Q71" s="31" t="str">
        <f t="shared" si="42"/>
        <v>ОДНОРОДНЫЕ</v>
      </c>
      <c r="R71" s="11">
        <f t="shared" si="6"/>
        <v>1638.44</v>
      </c>
      <c r="S71" s="39"/>
      <c r="T71" s="39"/>
      <c r="U71" s="39"/>
    </row>
    <row r="72" spans="1:21" ht="96" customHeight="1">
      <c r="A72" s="12">
        <v>64</v>
      </c>
      <c r="B72" s="50" t="s">
        <v>90</v>
      </c>
      <c r="C72" s="13"/>
      <c r="D72" s="53" t="s">
        <v>85</v>
      </c>
      <c r="E72" s="36">
        <v>4</v>
      </c>
      <c r="F72" s="45" t="s">
        <v>26</v>
      </c>
      <c r="G72" s="14">
        <v>278.39</v>
      </c>
      <c r="H72" s="15">
        <v>327.52</v>
      </c>
      <c r="I72" s="15">
        <v>352.74</v>
      </c>
      <c r="J72" s="16"/>
      <c r="K72" s="16"/>
      <c r="L72" s="11">
        <f t="shared" si="37"/>
        <v>319.55</v>
      </c>
      <c r="M72" s="11">
        <f t="shared" si="38"/>
        <v>319.55</v>
      </c>
      <c r="N72" s="30">
        <f t="shared" si="39"/>
        <v>3</v>
      </c>
      <c r="O72" s="31">
        <f t="shared" si="40"/>
        <v>37.810333243704697</v>
      </c>
      <c r="P72" s="32">
        <f t="shared" si="41"/>
        <v>11.832368406729699</v>
      </c>
      <c r="Q72" s="31" t="str">
        <f t="shared" si="42"/>
        <v>ОДНОРОДНЫЕ</v>
      </c>
      <c r="R72" s="11">
        <f t="shared" si="6"/>
        <v>1278.2</v>
      </c>
      <c r="S72" s="39"/>
      <c r="T72" s="39"/>
      <c r="U72" s="39"/>
    </row>
    <row r="73" spans="1:21" ht="96" customHeight="1">
      <c r="A73" s="12">
        <v>65</v>
      </c>
      <c r="B73" s="50" t="s">
        <v>90</v>
      </c>
      <c r="C73" s="13"/>
      <c r="D73" s="53" t="s">
        <v>86</v>
      </c>
      <c r="E73" s="46">
        <v>30</v>
      </c>
      <c r="F73" s="37" t="s">
        <v>26</v>
      </c>
      <c r="G73" s="14">
        <v>588.99</v>
      </c>
      <c r="H73" s="15">
        <v>692.93</v>
      </c>
      <c r="I73" s="15">
        <v>746.29</v>
      </c>
      <c r="J73" s="16"/>
      <c r="K73" s="16"/>
      <c r="L73" s="11">
        <f t="shared" si="13"/>
        <v>676.07</v>
      </c>
      <c r="M73" s="11">
        <f t="shared" si="14"/>
        <v>676.07</v>
      </c>
      <c r="N73" s="30">
        <f t="shared" si="15"/>
        <v>3</v>
      </c>
      <c r="O73" s="31">
        <f t="shared" si="16"/>
        <v>79.993857264167502</v>
      </c>
      <c r="P73" s="32">
        <f t="shared" si="17"/>
        <v>11.8321856115739</v>
      </c>
      <c r="Q73" s="31" t="str">
        <f t="shared" si="18"/>
        <v>ОДНОРОДНЫЕ</v>
      </c>
      <c r="R73" s="11">
        <f t="shared" si="6"/>
        <v>20282.099999999999</v>
      </c>
      <c r="S73" s="39"/>
      <c r="T73" s="39"/>
      <c r="U73" s="39"/>
    </row>
    <row r="74" spans="1:21" ht="23.25" customHeight="1">
      <c r="A74" s="17"/>
      <c r="B74" s="52"/>
      <c r="C74" s="18"/>
      <c r="D74" s="18"/>
      <c r="E74" s="18"/>
      <c r="F74" s="18"/>
      <c r="G74" s="18">
        <v>185503.68</v>
      </c>
      <c r="H74" s="47">
        <v>218236.07</v>
      </c>
      <c r="I74" s="18">
        <v>236741.58</v>
      </c>
      <c r="J74" s="18"/>
      <c r="K74" s="18"/>
      <c r="L74" s="18">
        <f t="shared" si="0"/>
        <v>213493.77666666664</v>
      </c>
      <c r="M74" s="18">
        <f t="shared" si="1"/>
        <v>213493.78</v>
      </c>
      <c r="N74" s="18">
        <f t="shared" si="2"/>
        <v>3</v>
      </c>
      <c r="O74" s="18">
        <f t="shared" si="3"/>
        <v>25946.051889392213</v>
      </c>
      <c r="P74" s="18">
        <f t="shared" si="4"/>
        <v>12.153071763727546</v>
      </c>
      <c r="Q74" s="19" t="s">
        <v>87</v>
      </c>
      <c r="R74" s="20">
        <f>SUM(R9:R73)</f>
        <v>213494.16</v>
      </c>
      <c r="S74" s="48"/>
      <c r="T74" s="48"/>
      <c r="U74" s="48"/>
    </row>
    <row r="75" spans="1:21" ht="31.5" customHeight="1">
      <c r="A75" s="66" t="s">
        <v>88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39"/>
      <c r="T75" s="39"/>
      <c r="U75" s="39"/>
    </row>
    <row r="76" spans="1:21" ht="24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21"/>
      <c r="Q76" s="22"/>
      <c r="R76" s="6"/>
    </row>
    <row r="77" spans="1:21" ht="65.25" customHeight="1">
      <c r="A77" s="25"/>
      <c r="B77" s="25"/>
      <c r="C77" s="25"/>
      <c r="D77" s="25"/>
      <c r="E77" s="49"/>
      <c r="F77" s="25"/>
      <c r="G77" s="25"/>
      <c r="H77" s="24"/>
      <c r="I77" s="68" t="s">
        <v>89</v>
      </c>
      <c r="J77" s="68"/>
      <c r="K77" s="68"/>
      <c r="L77" s="68"/>
      <c r="M77" s="68"/>
      <c r="N77" s="68"/>
      <c r="O77" s="68"/>
      <c r="P77" s="68"/>
      <c r="Q77" s="68"/>
      <c r="R77" s="68"/>
    </row>
    <row r="78" spans="1:21" ht="20.25" customHeight="1">
      <c r="A78" s="25"/>
      <c r="B78" s="25"/>
      <c r="C78" s="25"/>
      <c r="D78" s="25"/>
      <c r="E78" s="25"/>
      <c r="F78" s="25"/>
      <c r="G78" s="25"/>
      <c r="H78" s="24"/>
      <c r="I78" s="69"/>
      <c r="J78" s="70"/>
      <c r="K78" s="70"/>
      <c r="L78" s="70"/>
      <c r="M78" s="70"/>
      <c r="N78" s="70"/>
      <c r="O78" s="70"/>
      <c r="P78" s="70"/>
      <c r="Q78" s="70"/>
      <c r="R78" s="24"/>
    </row>
    <row r="79" spans="1:21" ht="34.5" customHeight="1">
      <c r="A79" s="25"/>
      <c r="B79" s="26"/>
      <c r="C79" s="26"/>
      <c r="D79" s="25"/>
      <c r="E79" s="25"/>
      <c r="F79" s="25"/>
      <c r="G79" s="24"/>
      <c r="H79" s="24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21" ht="36.75" customHeight="1">
      <c r="I80" s="27"/>
      <c r="J80" s="27"/>
      <c r="K80" s="27"/>
      <c r="L80" s="27"/>
      <c r="M80" s="27"/>
      <c r="N80" s="28"/>
      <c r="O80" s="29"/>
      <c r="P80" s="29"/>
      <c r="Q80" s="29"/>
    </row>
    <row r="81" spans="1:18" ht="65.25" customHeight="1">
      <c r="A81" s="58"/>
      <c r="B81" s="58"/>
      <c r="C81" s="58"/>
      <c r="D81" s="58"/>
      <c r="E81" s="58"/>
      <c r="F81" s="58"/>
    </row>
    <row r="82" spans="1:18" ht="65.25" customHeight="1">
      <c r="H82" s="1"/>
    </row>
    <row r="83" spans="1:18" ht="65.25" customHeight="1">
      <c r="B83" s="1"/>
      <c r="C83" s="1"/>
      <c r="H83" s="1"/>
      <c r="I83" s="1"/>
      <c r="J83" s="1"/>
      <c r="K83" s="1"/>
      <c r="L83" s="4"/>
      <c r="M83" s="4"/>
      <c r="N83" s="1"/>
      <c r="Q83" s="3"/>
      <c r="R83" s="1"/>
    </row>
    <row r="84" spans="1:18" ht="65.25" customHeight="1"/>
    <row r="85" spans="1:18" ht="65.25" customHeight="1"/>
    <row r="86" spans="1:18" ht="65.25" customHeight="1"/>
    <row r="87" spans="1:18" ht="65.25" customHeight="1"/>
    <row r="88" spans="1:18" ht="65.25" customHeight="1"/>
    <row r="89" spans="1:18" ht="65.25" customHeight="1"/>
    <row r="90" spans="1:18" ht="65.25" customHeight="1"/>
    <row r="91" spans="1:18" ht="65.25" customHeight="1"/>
    <row r="92" spans="1:18" ht="65.25" customHeight="1"/>
    <row r="93" spans="1:18" ht="65.25" customHeight="1"/>
    <row r="94" spans="1:18" ht="65.25" customHeight="1"/>
    <row r="95" spans="1:18" ht="65.25" customHeight="1"/>
    <row r="96" spans="1:18" ht="65.25" customHeight="1"/>
    <row r="97" spans="19:249" ht="65.25" customHeight="1"/>
    <row r="98" spans="19:249" ht="65.25" customHeight="1"/>
    <row r="99" spans="19:249" ht="65.25" customHeight="1"/>
    <row r="100" spans="19:249" ht="65.25" customHeight="1"/>
    <row r="101" spans="19:249" ht="65.25" customHeight="1"/>
    <row r="102" spans="19:249" ht="65.25" customHeight="1"/>
    <row r="103" spans="19:249" ht="25.5" customHeight="1"/>
    <row r="104" spans="19:249" ht="25.5" customHeight="1"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</row>
    <row r="105" spans="19:249" ht="24" customHeight="1"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</row>
    <row r="106" spans="19:249" ht="12.75" customHeight="1"/>
    <row r="108" spans="19:249" ht="12.75" customHeight="1"/>
    <row r="114" ht="30.75" hidden="1" customHeight="1"/>
  </sheetData>
  <mergeCells count="25">
    <mergeCell ref="P1:R1"/>
    <mergeCell ref="P2:R2"/>
    <mergeCell ref="P3:R3"/>
    <mergeCell ref="P4:R4"/>
    <mergeCell ref="D5:Q5"/>
    <mergeCell ref="D6:R6"/>
    <mergeCell ref="A75:R75"/>
    <mergeCell ref="A76:O76"/>
    <mergeCell ref="I77:R77"/>
    <mergeCell ref="I78:Q78"/>
    <mergeCell ref="I79:R79"/>
    <mergeCell ref="A81:F81"/>
    <mergeCell ref="A7:A8"/>
    <mergeCell ref="B7:B8"/>
    <mergeCell ref="C7:C8"/>
    <mergeCell ref="D7:D8"/>
    <mergeCell ref="E7:E8"/>
    <mergeCell ref="F7:F8"/>
    <mergeCell ref="L7:L8"/>
    <mergeCell ref="M7:M8"/>
    <mergeCell ref="N7:N8"/>
    <mergeCell ref="O7:O8"/>
    <mergeCell ref="P7:P8"/>
    <mergeCell ref="Q7:Q8"/>
    <mergeCell ref="R7:R8"/>
  </mergeCells>
  <conditionalFormatting sqref="Q9:Q73">
    <cfRule type="containsText" dxfId="2" priority="1" operator="containsText" text="НЕОДНОРОДНЫЕ">
      <formula>NOT(ISERROR(SEARCH("НЕОДНОРОДНЫЕ",Q9)))</formula>
    </cfRule>
    <cfRule type="containsText" dxfId="1" priority="2" operator="containsText" text="ОДНОРОДНЫЕ">
      <formula>NOT(ISERROR(SEARCH("ОДНОРОДНЫЕ",Q9)))</formula>
    </cfRule>
    <cfRule type="containsText" dxfId="0" priority="3" operator="containsText" text="НЕОДНОРОДНЫЕ">
      <formula>NOT(ISERROR(SEARCH("НЕОДНОРОДНЫЕ",Q9)))</formula>
    </cfRule>
  </conditionalFormatting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Поставщика </vt:lpstr>
      <vt:lpstr>'3 Поставщика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Zakupki</dc:creator>
  <cp:lastModifiedBy>Пользователь</cp:lastModifiedBy>
  <cp:revision>6</cp:revision>
  <cp:lastPrinted>2026-06-26T14:53:08Z</cp:lastPrinted>
  <dcterms:created xsi:type="dcterms:W3CDTF">2015-06-05T18:19:00Z</dcterms:created>
  <dcterms:modified xsi:type="dcterms:W3CDTF">2026-06-29T06:09:29Z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C6C750DB864E41449DDF28BCC65C97B7_13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