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Таболич\Закупки\2026\08 Контроллеры А-07.8\"/>
    </mc:Choice>
  </mc:AlternateContent>
  <bookViews>
    <workbookView xWindow="120" yWindow="120" windowWidth="9720" windowHeight="7335"/>
  </bookViews>
  <sheets>
    <sheet name="Лист3" sheetId="3" r:id="rId1"/>
  </sheets>
  <definedNames>
    <definedName name="_xlnm.Print_Area" localSheetId="0">Лист3!$A$1:$G$32</definedName>
  </definedNames>
  <calcPr calcId="152511"/>
</workbook>
</file>

<file path=xl/calcChain.xml><?xml version="1.0" encoding="utf-8"?>
<calcChain xmlns="http://schemas.openxmlformats.org/spreadsheetml/2006/main">
  <c r="E23" i="3" l="1"/>
  <c r="D23" i="3"/>
  <c r="C23" i="3"/>
  <c r="F23" i="3" l="1"/>
  <c r="G22" i="3" s="1"/>
  <c r="F22" i="3"/>
  <c r="I22" i="3"/>
  <c r="K22" i="3"/>
  <c r="N23" i="3"/>
  <c r="L22" i="3"/>
  <c r="M22" i="3"/>
  <c r="H21" i="3"/>
  <c r="O22" i="3" l="1"/>
  <c r="O23" i="3" s="1"/>
  <c r="M23" i="3"/>
  <c r="L23" i="3"/>
  <c r="K23" i="3"/>
</calcChain>
</file>

<file path=xl/sharedStrings.xml><?xml version="1.0" encoding="utf-8"?>
<sst xmlns="http://schemas.openxmlformats.org/spreadsheetml/2006/main" count="37" uniqueCount="35">
  <si>
    <t xml:space="preserve">Обоснование начальной (максимальной) цены контракта </t>
  </si>
  <si>
    <t>Основные характеристики объекта закупки</t>
  </si>
  <si>
    <t>Используемый метод определения НМЦК с обоснованием</t>
  </si>
  <si>
    <t>Расчет НМЦК</t>
  </si>
  <si>
    <t>Дата подготовки обоснования НМЦК</t>
  </si>
  <si>
    <t>Метод сопоставимых рыночных цен (анализ рынка) - выбран как приоритетный в соответствии с п. 6 ст.22 Федерального закона от 5 апреля 2013 года N 44-ФЗ «О контрактной системе в сфере закупок товаров, работ, услуг для обеспечения государственных и муниципальных нужд»</t>
  </si>
  <si>
    <t>Обоснование цены контракта</t>
  </si>
  <si>
    <t>Средняя цена</t>
  </si>
  <si>
    <t>Кол-во</t>
  </si>
  <si>
    <t>Коэффициент вариации</t>
  </si>
  <si>
    <t>Итого:</t>
  </si>
  <si>
    <t>Работник контрактной службы (контрактный управляющий)</t>
  </si>
  <si>
    <t>Г.Ю. Васюшко</t>
  </si>
  <si>
    <t>М.Г. Баинова</t>
  </si>
  <si>
    <t>Заместитель начальника колонии-начальник центра</t>
  </si>
  <si>
    <t>Е.А. Гапоненко</t>
  </si>
  <si>
    <t xml:space="preserve">Главный экономист                                                                                                             </t>
  </si>
  <si>
    <t>Ст. инженер ГМТО УПП и СП</t>
  </si>
  <si>
    <t>В результате анализа ценовой информации выявлено, что заключение контракта с предполагаемым поставщиком ИП Пермякова Т.А. способствует экономии финансовых средств, так как цена за единицу товара  ниже среднего полученного значения, что, соответственно, уменьшает НМЦК.</t>
  </si>
  <si>
    <t>Поставщик №1</t>
  </si>
  <si>
    <t>Поставщик №2</t>
  </si>
  <si>
    <t>Поставщик №3</t>
  </si>
  <si>
    <t>Поставщики / цены за единицу (усл.ед.), руб.</t>
  </si>
  <si>
    <t>Для сопоставления рыночных цен на идентичные виды товара (работ, услуг) информация использованы коммерческие предложения организаций</t>
  </si>
  <si>
    <t>(ст. 50 ФЗ № 44-ФЗ от 05.04.2013г., приказ Минэкономразвития РФ от 02.10.2013г. № 567)</t>
  </si>
  <si>
    <t>Наименование товара</t>
  </si>
  <si>
    <t>Предмет контракта</t>
  </si>
  <si>
    <t>Главный бухгалтер</t>
  </si>
  <si>
    <t>Т.С. Тымко</t>
  </si>
  <si>
    <t>Старший инженер отдела ИТОСиВ</t>
  </si>
  <si>
    <t>Поставка комплектующих для текущего ремонта ИСБ «Кодос»</t>
  </si>
  <si>
    <t>Адресный блок А07/8 или эквивалент</t>
  </si>
  <si>
    <r>
      <t xml:space="preserve">В результате анализа ценовой информации методом сопоставления рыночных цен определена средняя цена товара, которая превышает выделенные лимиты бюджетных обязательств. В связи с этим начальная (максимальная) цена контракта на поставку накопителей данных внутренних для нужд ФКУ СИЗО-1 УФСИН России по Республике Хакасия, принимается </t>
    </r>
    <r>
      <rPr>
        <b/>
        <sz val="9"/>
        <rFont val="PT Astra Serif"/>
        <family val="1"/>
        <charset val="204"/>
      </rPr>
      <t>48 260 рублей 00 копеек.</t>
    </r>
    <r>
      <rPr>
        <sz val="9"/>
        <rFont val="PT Astra Serif"/>
        <family val="1"/>
        <charset val="204"/>
      </rPr>
      <t xml:space="preserve">
</t>
    </r>
    <r>
      <rPr>
        <b/>
        <sz val="9"/>
        <rFont val="PT Astra Serif"/>
        <family val="1"/>
        <charset val="204"/>
      </rPr>
      <t>Примечание: НМЦК сформирована в рамках доведенных лимитов финансирования, в соответствии с ч.2 ст.72 Бюджетного кодекса РФ, №145-ФЗ от 31.07.1998г.</t>
    </r>
  </si>
  <si>
    <t>Р.В. Плотников</t>
  </si>
  <si>
    <t>Расчёт НМЦК выполнен в соответствии с Методическими рекомендациями, утвержденными приказом Минэкономразвития России от 02.10.2013 № 567. НМЦК рын = 1/3*∑(45240,00+46140,00+53400,00) = 48260,00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</si>
</sst>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9"/>
      <name val="PT Astra Serif"/>
      <family val="1"/>
      <charset val="204"/>
    </font>
    <font>
      <b/>
      <sz val="9"/>
      <name val="PT Astra Serif"/>
      <family val="1"/>
      <charset val="204"/>
    </font>
    <font>
      <sz val="9"/>
      <color indexed="10"/>
      <name val="PT Astra Serif"/>
      <family val="1"/>
      <charset val="204"/>
    </font>
    <font>
      <sz val="9"/>
      <color indexed="9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justify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 readingOrder="1"/>
    </xf>
    <xf numFmtId="0" fontId="1" fillId="0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view="pageBreakPreview" topLeftCell="A10" zoomScaleSheetLayoutView="100" workbookViewId="0">
      <selection activeCell="J16" sqref="J16"/>
    </sheetView>
  </sheetViews>
  <sheetFormatPr defaultRowHeight="12" x14ac:dyDescent="0.2"/>
  <cols>
    <col min="1" max="1" width="29.140625" style="1" customWidth="1"/>
    <col min="2" max="2" width="6.85546875" style="2" customWidth="1"/>
    <col min="3" max="3" width="12.28515625" style="3" customWidth="1"/>
    <col min="4" max="4" width="11.85546875" style="4" customWidth="1"/>
    <col min="5" max="5" width="13.140625" style="4" customWidth="1"/>
    <col min="6" max="6" width="9.28515625" style="4" customWidth="1"/>
    <col min="7" max="7" width="25.5703125" style="5" customWidth="1"/>
    <col min="8" max="8" width="9.28515625" style="5" customWidth="1"/>
    <col min="9" max="9" width="9.85546875" style="5" customWidth="1"/>
    <col min="10" max="10" width="9.140625" style="5"/>
    <col min="11" max="12" width="10.5703125" style="4" customWidth="1"/>
    <col min="13" max="13" width="9.42578125" style="4" customWidth="1"/>
    <col min="14" max="14" width="9.140625" style="5"/>
    <col min="15" max="15" width="9.85546875" style="5" customWidth="1"/>
    <col min="16" max="16384" width="9.140625" style="5"/>
  </cols>
  <sheetData>
    <row r="1" spans="1:7" x14ac:dyDescent="0.2">
      <c r="E1" s="45"/>
      <c r="F1" s="46"/>
      <c r="G1" s="46"/>
    </row>
    <row r="2" spans="1:7" x14ac:dyDescent="0.2">
      <c r="E2" s="45"/>
      <c r="F2" s="46"/>
      <c r="G2" s="46"/>
    </row>
    <row r="3" spans="1:7" x14ac:dyDescent="0.2">
      <c r="E3" s="45"/>
      <c r="F3" s="46"/>
      <c r="G3" s="46"/>
    </row>
    <row r="4" spans="1:7" x14ac:dyDescent="0.2">
      <c r="A4" s="47" t="s">
        <v>0</v>
      </c>
      <c r="B4" s="47"/>
      <c r="C4" s="47"/>
      <c r="D4" s="47"/>
      <c r="E4" s="47"/>
      <c r="F4" s="47"/>
      <c r="G4" s="47"/>
    </row>
    <row r="5" spans="1:7" x14ac:dyDescent="0.2">
      <c r="A5" s="47"/>
      <c r="B5" s="47"/>
      <c r="C5" s="47"/>
      <c r="D5" s="47"/>
      <c r="E5" s="47"/>
      <c r="F5" s="47"/>
      <c r="G5" s="47"/>
    </row>
    <row r="6" spans="1:7" x14ac:dyDescent="0.2">
      <c r="A6" s="48" t="s">
        <v>24</v>
      </c>
      <c r="B6" s="48"/>
      <c r="C6" s="48"/>
      <c r="D6" s="48"/>
      <c r="E6" s="48"/>
      <c r="F6" s="48"/>
      <c r="G6" s="48"/>
    </row>
    <row r="8" spans="1:7" ht="10.5" customHeight="1" x14ac:dyDescent="0.2">
      <c r="A8" s="47"/>
      <c r="B8" s="47"/>
      <c r="C8" s="47"/>
      <c r="D8" s="47"/>
      <c r="E8" s="47"/>
      <c r="F8" s="47"/>
      <c r="G8" s="47"/>
    </row>
    <row r="9" spans="1:7" x14ac:dyDescent="0.2">
      <c r="A9" s="49" t="s">
        <v>26</v>
      </c>
      <c r="B9" s="34"/>
      <c r="C9" s="34"/>
      <c r="D9" s="34"/>
      <c r="E9" s="34"/>
      <c r="F9" s="34"/>
      <c r="G9" s="34"/>
    </row>
    <row r="10" spans="1:7" x14ac:dyDescent="0.2">
      <c r="A10" s="49" t="s">
        <v>30</v>
      </c>
      <c r="B10" s="49"/>
      <c r="C10" s="49"/>
      <c r="D10" s="49"/>
      <c r="E10" s="49"/>
      <c r="F10" s="49"/>
      <c r="G10" s="49"/>
    </row>
    <row r="11" spans="1:7" ht="30.75" customHeight="1" x14ac:dyDescent="0.2">
      <c r="A11" s="34" t="s">
        <v>1</v>
      </c>
      <c r="B11" s="34"/>
      <c r="C11" s="34"/>
      <c r="D11" s="34"/>
      <c r="E11" s="40" t="s">
        <v>30</v>
      </c>
      <c r="F11" s="40"/>
      <c r="G11" s="40"/>
    </row>
    <row r="12" spans="1:7" ht="66" customHeight="1" x14ac:dyDescent="0.2">
      <c r="A12" s="34" t="s">
        <v>2</v>
      </c>
      <c r="B12" s="34"/>
      <c r="C12" s="34"/>
      <c r="D12" s="34"/>
      <c r="E12" s="40" t="s">
        <v>5</v>
      </c>
      <c r="F12" s="40"/>
      <c r="G12" s="40"/>
    </row>
    <row r="13" spans="1:7" ht="50.25" customHeight="1" x14ac:dyDescent="0.2">
      <c r="A13" s="34" t="s">
        <v>3</v>
      </c>
      <c r="B13" s="34"/>
      <c r="C13" s="34"/>
      <c r="D13" s="34"/>
      <c r="E13" s="37" t="s">
        <v>34</v>
      </c>
      <c r="F13" s="38"/>
      <c r="G13" s="38"/>
    </row>
    <row r="14" spans="1:7" ht="8.25" hidden="1" customHeight="1" x14ac:dyDescent="0.2">
      <c r="A14" s="34"/>
      <c r="B14" s="34"/>
      <c r="C14" s="34"/>
      <c r="D14" s="34"/>
      <c r="E14" s="38"/>
      <c r="F14" s="38"/>
      <c r="G14" s="38"/>
    </row>
    <row r="15" spans="1:7" ht="102.75" hidden="1" customHeight="1" x14ac:dyDescent="0.2">
      <c r="A15" s="34"/>
      <c r="B15" s="34"/>
      <c r="C15" s="34"/>
      <c r="D15" s="34"/>
      <c r="E15" s="38"/>
      <c r="F15" s="38"/>
      <c r="G15" s="38"/>
    </row>
    <row r="16" spans="1:7" x14ac:dyDescent="0.2">
      <c r="A16" s="34" t="s">
        <v>4</v>
      </c>
      <c r="B16" s="34"/>
      <c r="C16" s="34"/>
      <c r="D16" s="34"/>
      <c r="E16" s="50">
        <v>46253</v>
      </c>
      <c r="F16" s="51"/>
      <c r="G16" s="51"/>
    </row>
    <row r="17" spans="1:15" x14ac:dyDescent="0.2">
      <c r="A17" s="4"/>
      <c r="B17" s="4"/>
      <c r="C17" s="4"/>
      <c r="E17" s="6"/>
      <c r="F17" s="7"/>
      <c r="G17" s="7"/>
    </row>
    <row r="18" spans="1:15" x14ac:dyDescent="0.2">
      <c r="A18" s="39" t="s">
        <v>6</v>
      </c>
      <c r="B18" s="39"/>
      <c r="C18" s="39"/>
      <c r="D18" s="39"/>
      <c r="E18" s="39"/>
      <c r="F18" s="39"/>
      <c r="G18" s="39"/>
    </row>
    <row r="19" spans="1:15" ht="26.25" customHeight="1" x14ac:dyDescent="0.2">
      <c r="A19" s="40" t="s">
        <v>23</v>
      </c>
      <c r="B19" s="40"/>
      <c r="C19" s="40"/>
      <c r="D19" s="40"/>
      <c r="E19" s="40"/>
      <c r="F19" s="40"/>
      <c r="G19" s="40"/>
    </row>
    <row r="20" spans="1:15" s="4" customFormat="1" x14ac:dyDescent="0.2">
      <c r="A20" s="41" t="s">
        <v>25</v>
      </c>
      <c r="B20" s="41" t="s">
        <v>8</v>
      </c>
      <c r="C20" s="35" t="s">
        <v>22</v>
      </c>
      <c r="D20" s="36"/>
      <c r="E20" s="36"/>
      <c r="F20" s="36"/>
      <c r="G20" s="36"/>
    </row>
    <row r="21" spans="1:15" s="4" customFormat="1" ht="24" x14ac:dyDescent="0.2">
      <c r="A21" s="41"/>
      <c r="B21" s="41"/>
      <c r="C21" s="8" t="s">
        <v>19</v>
      </c>
      <c r="D21" s="8" t="s">
        <v>20</v>
      </c>
      <c r="E21" s="8" t="s">
        <v>21</v>
      </c>
      <c r="F21" s="8" t="s">
        <v>7</v>
      </c>
      <c r="G21" s="8" t="s">
        <v>9</v>
      </c>
      <c r="H21" s="4">
        <f>B22*C22</f>
        <v>45240</v>
      </c>
    </row>
    <row r="22" spans="1:15" ht="54.75" customHeight="1" x14ac:dyDescent="0.2">
      <c r="A22" s="9" t="s">
        <v>31</v>
      </c>
      <c r="B22" s="10">
        <v>6</v>
      </c>
      <c r="C22" s="11">
        <v>7540</v>
      </c>
      <c r="D22" s="12">
        <v>7690</v>
      </c>
      <c r="E22" s="11">
        <v>8900</v>
      </c>
      <c r="F22" s="12">
        <f>SUM(C22:E22)/3</f>
        <v>8043.333333333333</v>
      </c>
      <c r="G22" s="13">
        <f>STDEVA(C23:E23)/F23</f>
        <v>9.2707388317218156E-2</v>
      </c>
      <c r="I22" s="14">
        <f>SUM(C22:E22)/3</f>
        <v>8043.333333333333</v>
      </c>
      <c r="K22" s="4">
        <f>B22*C22</f>
        <v>45240</v>
      </c>
      <c r="L22" s="4">
        <f>B22*D22</f>
        <v>46140</v>
      </c>
      <c r="M22" s="4">
        <f>B22*E22</f>
        <v>53400</v>
      </c>
      <c r="O22" s="5">
        <f>B22*F22</f>
        <v>48260</v>
      </c>
    </row>
    <row r="23" spans="1:15" ht="19.5" customHeight="1" x14ac:dyDescent="0.2">
      <c r="A23" s="31" t="s">
        <v>10</v>
      </c>
      <c r="B23" s="31"/>
      <c r="C23" s="15">
        <f>(B22*C22)</f>
        <v>45240</v>
      </c>
      <c r="D23" s="15">
        <f>(B22*D22)</f>
        <v>46140</v>
      </c>
      <c r="E23" s="15">
        <f>(B22*E22)</f>
        <v>53400</v>
      </c>
      <c r="F23" s="16">
        <f>SUM(C23:E23)/3</f>
        <v>48260</v>
      </c>
      <c r="G23" s="17"/>
      <c r="K23" s="18">
        <f>SUM(K22:K22)</f>
        <v>45240</v>
      </c>
      <c r="L23" s="18">
        <f>SUM(L22:L22)</f>
        <v>46140</v>
      </c>
      <c r="M23" s="18">
        <f>SUM(M22:M22)</f>
        <v>53400</v>
      </c>
      <c r="N23" s="18" t="b">
        <f>K30=SUM(N22:N22)</f>
        <v>1</v>
      </c>
      <c r="O23" s="18">
        <f>SUM(O22:O22)</f>
        <v>48260</v>
      </c>
    </row>
    <row r="24" spans="1:15" ht="75" customHeight="1" x14ac:dyDescent="0.2">
      <c r="A24" s="32" t="s">
        <v>32</v>
      </c>
      <c r="B24" s="32"/>
      <c r="C24" s="32"/>
      <c r="D24" s="32"/>
      <c r="E24" s="32"/>
      <c r="F24" s="32"/>
      <c r="G24" s="32"/>
    </row>
    <row r="25" spans="1:15" ht="18" customHeight="1" x14ac:dyDescent="0.2">
      <c r="A25" s="19"/>
      <c r="B25" s="19"/>
      <c r="C25" s="19"/>
      <c r="D25" s="19"/>
      <c r="E25" s="19"/>
      <c r="F25" s="19"/>
      <c r="G25" s="19"/>
    </row>
    <row r="26" spans="1:15" x14ac:dyDescent="0.2">
      <c r="A26" s="19"/>
      <c r="B26" s="19"/>
      <c r="C26" s="19"/>
      <c r="D26" s="19"/>
      <c r="E26" s="19"/>
      <c r="G26" s="20"/>
    </row>
    <row r="27" spans="1:15" ht="12" customHeight="1" x14ac:dyDescent="0.2">
      <c r="A27" s="21" t="s">
        <v>27</v>
      </c>
      <c r="F27" s="33" t="s">
        <v>28</v>
      </c>
      <c r="G27" s="33"/>
    </row>
    <row r="28" spans="1:15" x14ac:dyDescent="0.2">
      <c r="F28" s="22"/>
      <c r="G28" s="22"/>
    </row>
    <row r="29" spans="1:15" x14ac:dyDescent="0.2">
      <c r="A29" s="21" t="s">
        <v>29</v>
      </c>
      <c r="B29" s="23"/>
      <c r="C29" s="24"/>
      <c r="F29" s="33" t="s">
        <v>33</v>
      </c>
      <c r="G29" s="33"/>
    </row>
    <row r="30" spans="1:15" x14ac:dyDescent="0.2">
      <c r="A30" s="25"/>
      <c r="F30" s="22"/>
      <c r="G30" s="22"/>
    </row>
    <row r="31" spans="1:15" x14ac:dyDescent="0.2">
      <c r="A31" s="21"/>
      <c r="B31" s="23"/>
      <c r="C31" s="24"/>
      <c r="F31" s="33"/>
      <c r="G31" s="33"/>
    </row>
    <row r="32" spans="1:15" x14ac:dyDescent="0.2">
      <c r="C32" s="26"/>
      <c r="D32" s="26"/>
      <c r="E32" s="26"/>
      <c r="F32" s="27"/>
      <c r="G32" s="28"/>
    </row>
    <row r="33" spans="3:7" x14ac:dyDescent="0.2">
      <c r="C33" s="26"/>
      <c r="D33" s="27"/>
      <c r="E33" s="27"/>
      <c r="F33" s="27"/>
      <c r="G33" s="29"/>
    </row>
    <row r="63" spans="1:7" x14ac:dyDescent="0.2">
      <c r="A63" s="44" t="s">
        <v>10</v>
      </c>
      <c r="B63" s="44"/>
      <c r="C63" s="30">
        <v>56883.4</v>
      </c>
      <c r="D63" s="30">
        <v>60747.95</v>
      </c>
      <c r="E63" s="30">
        <v>63535.5</v>
      </c>
      <c r="F63" s="30"/>
      <c r="G63" s="30">
        <v>60384.86</v>
      </c>
    </row>
    <row r="64" spans="1:7" x14ac:dyDescent="0.2">
      <c r="A64" s="43" t="s">
        <v>18</v>
      </c>
      <c r="B64" s="43"/>
      <c r="C64" s="43"/>
      <c r="D64" s="43"/>
      <c r="E64" s="43"/>
      <c r="F64" s="43"/>
      <c r="G64" s="43"/>
    </row>
    <row r="65" spans="1:7" x14ac:dyDescent="0.2">
      <c r="A65" s="43" t="s">
        <v>11</v>
      </c>
      <c r="B65" s="43"/>
      <c r="C65" s="43"/>
      <c r="D65" s="43"/>
      <c r="E65" s="43"/>
      <c r="G65" s="20"/>
    </row>
    <row r="66" spans="1:7" ht="24" x14ac:dyDescent="0.2">
      <c r="A66" s="21" t="s">
        <v>14</v>
      </c>
      <c r="F66" s="42" t="s">
        <v>15</v>
      </c>
      <c r="G66" s="42"/>
    </row>
    <row r="67" spans="1:7" x14ac:dyDescent="0.2">
      <c r="F67" s="20"/>
      <c r="G67" s="20"/>
    </row>
    <row r="68" spans="1:7" x14ac:dyDescent="0.2">
      <c r="A68" s="21" t="s">
        <v>17</v>
      </c>
      <c r="B68" s="23"/>
      <c r="C68" s="24"/>
      <c r="F68" s="42" t="s">
        <v>13</v>
      </c>
      <c r="G68" s="42"/>
    </row>
    <row r="69" spans="1:7" x14ac:dyDescent="0.2">
      <c r="A69" s="25"/>
      <c r="F69" s="20"/>
      <c r="G69" s="20"/>
    </row>
    <row r="70" spans="1:7" x14ac:dyDescent="0.2">
      <c r="A70" s="21" t="s">
        <v>16</v>
      </c>
      <c r="B70" s="23"/>
      <c r="C70" s="24"/>
      <c r="F70" s="42" t="s">
        <v>12</v>
      </c>
      <c r="G70" s="42"/>
    </row>
  </sheetData>
  <mergeCells count="33">
    <mergeCell ref="A12:D12"/>
    <mergeCell ref="E12:G12"/>
    <mergeCell ref="E1:G1"/>
    <mergeCell ref="E2:G2"/>
    <mergeCell ref="E3:G3"/>
    <mergeCell ref="A4:G4"/>
    <mergeCell ref="A11:D11"/>
    <mergeCell ref="A5:G5"/>
    <mergeCell ref="A6:G6"/>
    <mergeCell ref="A9:G9"/>
    <mergeCell ref="E11:G11"/>
    <mergeCell ref="A8:G8"/>
    <mergeCell ref="A10:G10"/>
    <mergeCell ref="F70:G70"/>
    <mergeCell ref="A65:E65"/>
    <mergeCell ref="F66:G66"/>
    <mergeCell ref="A63:B63"/>
    <mergeCell ref="A64:G64"/>
    <mergeCell ref="F68:G68"/>
    <mergeCell ref="A23:B23"/>
    <mergeCell ref="A24:G24"/>
    <mergeCell ref="F31:G31"/>
    <mergeCell ref="A13:D15"/>
    <mergeCell ref="F29:G29"/>
    <mergeCell ref="F27:G27"/>
    <mergeCell ref="C20:G20"/>
    <mergeCell ref="E13:G15"/>
    <mergeCell ref="A18:G18"/>
    <mergeCell ref="A19:G19"/>
    <mergeCell ref="A20:A21"/>
    <mergeCell ref="B20:B21"/>
    <mergeCell ref="A16:D16"/>
    <mergeCell ref="E16:G16"/>
  </mergeCells>
  <phoneticPr fontId="0" type="noConversion"/>
  <pageMargins left="0.9055118110236221" right="0" top="0.55118110236220474" bottom="0.39370078740157483" header="0" footer="0"/>
  <pageSetup paperSize="9" scale="76" orientation="portrait" r:id="rId1"/>
  <headerFooter alignWithMargins="0"/>
  <rowBreaks count="1" manualBreakCount="1">
    <brk id="32" max="6" man="1"/>
  </rowBreaks>
  <ignoredErrors>
    <ignoredError sqref="F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sizo1-tso1</cp:lastModifiedBy>
  <cp:lastPrinted>2026-08-19T05:06:22Z</cp:lastPrinted>
  <dcterms:created xsi:type="dcterms:W3CDTF">1996-10-08T23:32:33Z</dcterms:created>
  <dcterms:modified xsi:type="dcterms:W3CDTF">2026-08-19T05:06:24Z</dcterms:modified>
</cp:coreProperties>
</file>