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_Закупки\_ЕП\44-ФЗ\зз-0231_реактивы для учебного процесса_КС_ПЗ_п5 (ЕАТ)\"/>
    </mc:Choice>
  </mc:AlternateContent>
  <bookViews>
    <workbookView xWindow="0" yWindow="420" windowWidth="14130" windowHeight="11280"/>
  </bookViews>
  <sheets>
    <sheet name="ОНМЦ" sheetId="3" r:id="rId1"/>
  </sheets>
  <definedNames>
    <definedName name="_xlnm._FilterDatabase" localSheetId="0" hidden="1">ОНМЦ!$A$5:$L$75</definedName>
    <definedName name="_xlnm.Print_Area" localSheetId="0">ОНМЦ!$A$1:$L$79</definedName>
  </definedNames>
  <calcPr calcId="162913"/>
</workbook>
</file>

<file path=xl/calcChain.xml><?xml version="1.0" encoding="utf-8"?>
<calcChain xmlns="http://schemas.openxmlformats.org/spreadsheetml/2006/main">
  <c r="H72" i="3" l="1"/>
  <c r="G72" i="3"/>
  <c r="F72" i="3"/>
  <c r="I72" i="3" s="1"/>
  <c r="L72" i="3" s="1"/>
  <c r="H69" i="3"/>
  <c r="G69" i="3"/>
  <c r="F69" i="3"/>
  <c r="I69" i="3" s="1"/>
  <c r="L69" i="3" s="1"/>
  <c r="H66" i="3"/>
  <c r="G66" i="3"/>
  <c r="F66" i="3"/>
  <c r="I66" i="3" s="1"/>
  <c r="L66" i="3" s="1"/>
  <c r="H63" i="3"/>
  <c r="G63" i="3"/>
  <c r="F63" i="3"/>
  <c r="I63" i="3" s="1"/>
  <c r="L63" i="3" s="1"/>
  <c r="H60" i="3"/>
  <c r="G60" i="3"/>
  <c r="F60" i="3"/>
  <c r="I60" i="3" s="1"/>
  <c r="L60" i="3" s="1"/>
  <c r="I57" i="3"/>
  <c r="L57" i="3" s="1"/>
  <c r="H57" i="3"/>
  <c r="G57" i="3"/>
  <c r="F57" i="3"/>
  <c r="H54" i="3"/>
  <c r="G54" i="3"/>
  <c r="F54" i="3"/>
  <c r="I54" i="3" s="1"/>
  <c r="L54" i="3" s="1"/>
  <c r="H51" i="3"/>
  <c r="G51" i="3"/>
  <c r="F51" i="3"/>
  <c r="I51" i="3" s="1"/>
  <c r="L51" i="3" s="1"/>
  <c r="H48" i="3"/>
  <c r="G48" i="3"/>
  <c r="F48" i="3"/>
  <c r="I48" i="3" s="1"/>
  <c r="L48" i="3" s="1"/>
  <c r="H45" i="3"/>
  <c r="G45" i="3"/>
  <c r="F45" i="3"/>
  <c r="I45" i="3" s="1"/>
  <c r="L45" i="3" s="1"/>
  <c r="H42" i="3"/>
  <c r="G42" i="3"/>
  <c r="F42" i="3"/>
  <c r="I42" i="3" s="1"/>
  <c r="L42" i="3" s="1"/>
  <c r="H39" i="3"/>
  <c r="G39" i="3"/>
  <c r="F39" i="3"/>
  <c r="I39" i="3" s="1"/>
  <c r="L39" i="3" s="1"/>
  <c r="H36" i="3"/>
  <c r="G36" i="3"/>
  <c r="F36" i="3"/>
  <c r="I36" i="3" s="1"/>
  <c r="L36" i="3" s="1"/>
  <c r="H33" i="3"/>
  <c r="G33" i="3"/>
  <c r="F33" i="3"/>
  <c r="I33" i="3" s="1"/>
  <c r="L33" i="3" s="1"/>
  <c r="H30" i="3"/>
  <c r="G30" i="3"/>
  <c r="F30" i="3"/>
  <c r="I30" i="3" s="1"/>
  <c r="L30" i="3" s="1"/>
  <c r="H27" i="3"/>
  <c r="G27" i="3"/>
  <c r="F27" i="3"/>
  <c r="I27" i="3" s="1"/>
  <c r="L27" i="3" s="1"/>
  <c r="H24" i="3"/>
  <c r="G24" i="3"/>
  <c r="F24" i="3"/>
  <c r="I24" i="3" s="1"/>
  <c r="L24" i="3" s="1"/>
  <c r="H21" i="3"/>
  <c r="G21" i="3"/>
  <c r="F21" i="3"/>
  <c r="I21" i="3" s="1"/>
  <c r="L21" i="3" s="1"/>
  <c r="H18" i="3"/>
  <c r="G18" i="3"/>
  <c r="F18" i="3"/>
  <c r="I18" i="3" s="1"/>
  <c r="L18" i="3" s="1"/>
  <c r="H15" i="3"/>
  <c r="G15" i="3"/>
  <c r="F15" i="3"/>
  <c r="I15" i="3" s="1"/>
  <c r="L15" i="3" s="1"/>
  <c r="H12" i="3"/>
  <c r="G12" i="3"/>
  <c r="F12" i="3"/>
  <c r="I12" i="3" s="1"/>
  <c r="L12" i="3" s="1"/>
  <c r="H9" i="3"/>
  <c r="G9" i="3"/>
  <c r="F9" i="3"/>
  <c r="I9" i="3" s="1"/>
  <c r="L9" i="3" s="1"/>
  <c r="F6" i="3" l="1"/>
  <c r="H6" i="3" l="1"/>
  <c r="G6" i="3"/>
  <c r="I6" i="3" l="1"/>
  <c r="L6" i="3" s="1"/>
  <c r="L75" i="3" s="1"/>
</calcChain>
</file>

<file path=xl/sharedStrings.xml><?xml version="1.0" encoding="utf-8"?>
<sst xmlns="http://schemas.openxmlformats.org/spreadsheetml/2006/main" count="160" uniqueCount="51">
  <si>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</si>
  <si>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</si>
  <si>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</si>
  <si>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</si>
  <si>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</si>
  <si>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</si>
  <si>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</si>
  <si>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Расчетная цена заказчика за единицу, 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</si>
  <si>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</si>
  <si>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</si>
  <si>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</si>
  <si>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</si>
  <si>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Однородность цен, руб.</t>
  </si>
  <si>
    <t>Коэффициент вариации, %</t>
  </si>
  <si>
    <t>Работник контрактной службы (контрактный управляющий):</t>
  </si>
  <si>
    <t>Огородников Ю.В.</t>
  </si>
  <si>
    <t>(должность)</t>
  </si>
  <si>
    <t>(подпись)</t>
  </si>
  <si>
    <t>(расшифровка подписи)</t>
  </si>
  <si>
    <t>Специалист по закупкам</t>
  </si>
  <si>
    <t>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Заказчик провел анализ рынка методом сопоставимых цен для определения начальной (максимальной) цены контракта путем  направления запроса поставщикам о предоставлении ценовой информации. Расчет производился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567.</t>
  </si>
  <si>
    <t>Обоснование начальной (максимальной) цены контракта</t>
  </si>
  <si>
    <t>Начальная (максимальная) цена контракта</t>
  </si>
  <si>
    <t>Минимальная цена за ед. товара, руб.</t>
  </si>
  <si>
    <t>Ценовое предложение №3</t>
  </si>
  <si>
    <t>Хлороформ</t>
  </si>
  <si>
    <t>Эфир диэтиловый</t>
  </si>
  <si>
    <t>Ацетон</t>
  </si>
  <si>
    <t>Гексан-Н</t>
  </si>
  <si>
    <t>Сахароза</t>
  </si>
  <si>
    <t>Трилон Б</t>
  </si>
  <si>
    <t>Железо (III) хлорид 
6-водное</t>
  </si>
  <si>
    <t>Кислота лимонная (пищевая)</t>
  </si>
  <si>
    <t>Таннин</t>
  </si>
  <si>
    <t>Натрий хлористый</t>
  </si>
  <si>
    <t>Глюкоза кристаллическая безводная</t>
  </si>
  <si>
    <t>Крахмал растворимый</t>
  </si>
  <si>
    <t>Калий марганцовокислый</t>
  </si>
  <si>
    <t>Метиленовый синий</t>
  </si>
  <si>
    <t>Калий гидроокись</t>
  </si>
  <si>
    <t>Натрий азотнокислый</t>
  </si>
  <si>
    <t>Фенолфталеин</t>
  </si>
  <si>
    <t>Аммоний хлористый</t>
  </si>
  <si>
    <t>Марганец (II) хлористый, 4-водный</t>
  </si>
  <si>
    <t>Хром треххлористый 
6-водный</t>
  </si>
  <si>
    <t>Фильтр обеззоленный (синяя лента, 
диаметр 18 см)</t>
  </si>
  <si>
    <t>Бумага фильтровальная</t>
  </si>
  <si>
    <t>кг</t>
  </si>
  <si>
    <t>уп</t>
  </si>
  <si>
    <t>Формалин технический ФМ высший сорт 1 кг</t>
  </si>
  <si>
    <t>Поставка реактивов для учебного процесса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</si>
</sst>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$-409]* #,##0.00_ ;_-[$$-409]* \-#,##0.00\ ;_-[$$-409]* &quot;-&quot;??_ ;_-@_ "/>
    <numFmt numFmtId="165" formatCode="#,##0.00\ _₽"/>
    <numFmt numFmtId="166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9"/>
  <sheetViews>
    <sheetView tabSelected="1" zoomScaleNormal="100" zoomScaleSheetLayoutView="85" workbookViewId="0">
      <selection activeCell="A5" sqref="A5"/>
    </sheetView>
  </sheetViews>
  <sheetFormatPr defaultColWidth="8.85546875" defaultRowHeight="15" x14ac:dyDescent="0.25"/>
  <cols>
    <col min="1" max="1" width="4.140625" customWidth="1"/>
    <col min="2" max="2" width="25.7109375" customWidth="1"/>
    <col min="3" max="9" width="17.7109375" customWidth="1"/>
    <col min="10" max="10" width="11.28515625" customWidth="1"/>
    <col min="11" max="11" width="11.28515625" style="12" customWidth="1"/>
    <col min="12" max="12" width="17.7109375" customWidth="1"/>
  </cols>
  <sheetData>
    <row r="2" spans="1:12" ht="20.100000000000001" customHeight="1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0.100000000000001" customHeight="1" x14ac:dyDescent="0.25">
      <c r="A3" s="17" t="s">
        <v>50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54.95" customHeight="1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78.75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23</v>
      </c>
      <c r="G5" s="3" t="s">
        <v>12</v>
      </c>
      <c r="H5" s="3" t="s">
        <v>13</v>
      </c>
      <c r="I5" s="3" t="s">
        <v>7</v>
      </c>
      <c r="J5" s="3" t="s">
        <v>9</v>
      </c>
      <c r="K5" s="11" t="s">
        <v>0</v>
      </c>
      <c r="L5" s="3" t="s">
        <v>1</v>
      </c>
    </row>
    <row r="6" spans="1:12" ht="30" customHeight="1" x14ac:dyDescent="0.25">
      <c r="A6" s="19">
        <v>1</v>
      </c>
      <c r="B6" s="19" t="s">
        <v>49</v>
      </c>
      <c r="C6" s="19" t="s">
        <v>8</v>
      </c>
      <c r="D6" s="1" t="s">
        <v>10</v>
      </c>
      <c r="E6" s="4">
        <v>350</v>
      </c>
      <c r="F6" s="22">
        <f>MIN(E6:E8)</f>
        <v>350</v>
      </c>
      <c r="G6" s="22">
        <f>ROUND(AVERAGE(E6:E8),2)</f>
        <v>364</v>
      </c>
      <c r="H6" s="22">
        <f>ROUND(((STDEV(E6:E8))/(AVERAGE(E6:E8)))*100,2)</f>
        <v>3.43</v>
      </c>
      <c r="I6" s="22">
        <f>ROUND(F6,2)</f>
        <v>350</v>
      </c>
      <c r="J6" s="22" t="s">
        <v>47</v>
      </c>
      <c r="K6" s="25">
        <v>2</v>
      </c>
      <c r="L6" s="22">
        <f>I6*K6</f>
        <v>700</v>
      </c>
    </row>
    <row r="7" spans="1:12" ht="30" customHeight="1" x14ac:dyDescent="0.25">
      <c r="A7" s="20"/>
      <c r="B7" s="20"/>
      <c r="C7" s="20"/>
      <c r="D7" s="1" t="s">
        <v>11</v>
      </c>
      <c r="E7" s="4">
        <v>368</v>
      </c>
      <c r="F7" s="23"/>
      <c r="G7" s="23"/>
      <c r="H7" s="23"/>
      <c r="I7" s="23"/>
      <c r="J7" s="23"/>
      <c r="K7" s="26"/>
      <c r="L7" s="23"/>
    </row>
    <row r="8" spans="1:12" ht="30" customHeight="1" x14ac:dyDescent="0.25">
      <c r="A8" s="21"/>
      <c r="B8" s="21"/>
      <c r="C8" s="21"/>
      <c r="D8" s="1" t="s">
        <v>24</v>
      </c>
      <c r="E8" s="4">
        <v>374</v>
      </c>
      <c r="F8" s="24"/>
      <c r="G8" s="24"/>
      <c r="H8" s="24"/>
      <c r="I8" s="24"/>
      <c r="J8" s="24"/>
      <c r="K8" s="27"/>
      <c r="L8" s="24"/>
    </row>
    <row r="9" spans="1:12" ht="30" customHeight="1" x14ac:dyDescent="0.25">
      <c r="A9" s="19">
        <v>2</v>
      </c>
      <c r="B9" s="19" t="s">
        <v>25</v>
      </c>
      <c r="C9" s="19" t="s">
        <v>8</v>
      </c>
      <c r="D9" s="1" t="s">
        <v>10</v>
      </c>
      <c r="E9" s="4">
        <v>854</v>
      </c>
      <c r="F9" s="22">
        <f>MIN(E9:E11)</f>
        <v>854</v>
      </c>
      <c r="G9" s="22">
        <f>ROUND(AVERAGE(E9:E11),2)</f>
        <v>866.57</v>
      </c>
      <c r="H9" s="22">
        <f>ROUND(((STDEV(E9:E11))/(AVERAGE(E9:E11)))*100,2)</f>
        <v>1.31</v>
      </c>
      <c r="I9" s="22">
        <f>ROUND(F9,2)</f>
        <v>854</v>
      </c>
      <c r="J9" s="22" t="s">
        <v>47</v>
      </c>
      <c r="K9" s="32">
        <v>1.5</v>
      </c>
      <c r="L9" s="22">
        <f>I9*K9</f>
        <v>1281</v>
      </c>
    </row>
    <row r="10" spans="1:12" ht="30" customHeight="1" x14ac:dyDescent="0.25">
      <c r="A10" s="20"/>
      <c r="B10" s="20"/>
      <c r="C10" s="20"/>
      <c r="D10" s="1" t="s">
        <v>11</v>
      </c>
      <c r="E10" s="4">
        <v>869.5</v>
      </c>
      <c r="F10" s="23"/>
      <c r="G10" s="23"/>
      <c r="H10" s="23"/>
      <c r="I10" s="23"/>
      <c r="J10" s="23"/>
      <c r="K10" s="33"/>
      <c r="L10" s="23"/>
    </row>
    <row r="11" spans="1:12" ht="30" customHeight="1" x14ac:dyDescent="0.25">
      <c r="A11" s="21"/>
      <c r="B11" s="21"/>
      <c r="C11" s="21"/>
      <c r="D11" s="1" t="s">
        <v>24</v>
      </c>
      <c r="E11" s="4">
        <v>876.2</v>
      </c>
      <c r="F11" s="24"/>
      <c r="G11" s="24"/>
      <c r="H11" s="24"/>
      <c r="I11" s="24"/>
      <c r="J11" s="24"/>
      <c r="K11" s="34"/>
      <c r="L11" s="24"/>
    </row>
    <row r="12" spans="1:12" ht="30" customHeight="1" x14ac:dyDescent="0.25">
      <c r="A12" s="19">
        <v>3</v>
      </c>
      <c r="B12" s="19" t="s">
        <v>26</v>
      </c>
      <c r="C12" s="19" t="s">
        <v>8</v>
      </c>
      <c r="D12" s="1" t="s">
        <v>10</v>
      </c>
      <c r="E12" s="4">
        <v>1950</v>
      </c>
      <c r="F12" s="22">
        <f>MIN(E12:E14)</f>
        <v>1950</v>
      </c>
      <c r="G12" s="22">
        <f>ROUND(AVERAGE(E12:E14),2)</f>
        <v>2050</v>
      </c>
      <c r="H12" s="22">
        <f>ROUND(((STDEV(E12:E14))/(AVERAGE(E12:E14)))*100,2)</f>
        <v>4.34</v>
      </c>
      <c r="I12" s="22">
        <f>ROUND(F12,2)</f>
        <v>1950</v>
      </c>
      <c r="J12" s="22" t="s">
        <v>47</v>
      </c>
      <c r="K12" s="32">
        <v>0.7</v>
      </c>
      <c r="L12" s="22">
        <f>I12*K12</f>
        <v>1365</v>
      </c>
    </row>
    <row r="13" spans="1:12" ht="30" customHeight="1" x14ac:dyDescent="0.25">
      <c r="A13" s="20"/>
      <c r="B13" s="20"/>
      <c r="C13" s="20"/>
      <c r="D13" s="1" t="s">
        <v>11</v>
      </c>
      <c r="E13" s="4">
        <v>2080</v>
      </c>
      <c r="F13" s="23"/>
      <c r="G13" s="23"/>
      <c r="H13" s="23"/>
      <c r="I13" s="23"/>
      <c r="J13" s="23"/>
      <c r="K13" s="33"/>
      <c r="L13" s="23"/>
    </row>
    <row r="14" spans="1:12" ht="30" customHeight="1" x14ac:dyDescent="0.25">
      <c r="A14" s="21"/>
      <c r="B14" s="21"/>
      <c r="C14" s="21"/>
      <c r="D14" s="1" t="s">
        <v>24</v>
      </c>
      <c r="E14" s="4">
        <v>2120</v>
      </c>
      <c r="F14" s="24"/>
      <c r="G14" s="24"/>
      <c r="H14" s="24"/>
      <c r="I14" s="24"/>
      <c r="J14" s="24"/>
      <c r="K14" s="34"/>
      <c r="L14" s="24"/>
    </row>
    <row r="15" spans="1:12" ht="30" customHeight="1" x14ac:dyDescent="0.25">
      <c r="A15" s="19">
        <v>4</v>
      </c>
      <c r="B15" s="19" t="s">
        <v>27</v>
      </c>
      <c r="C15" s="19" t="s">
        <v>8</v>
      </c>
      <c r="D15" s="1" t="s">
        <v>10</v>
      </c>
      <c r="E15" s="4">
        <v>915</v>
      </c>
      <c r="F15" s="22">
        <f>MIN(E15:E17)</f>
        <v>915</v>
      </c>
      <c r="G15" s="22">
        <f>ROUND(AVERAGE(E15:E17),2)</f>
        <v>936.33</v>
      </c>
      <c r="H15" s="22">
        <f>ROUND(((STDEV(E15:E17))/(AVERAGE(E15:E17)))*100,2)</f>
        <v>2.2200000000000002</v>
      </c>
      <c r="I15" s="22">
        <f>ROUND(F15,2)</f>
        <v>915</v>
      </c>
      <c r="J15" s="22" t="s">
        <v>47</v>
      </c>
      <c r="K15" s="32">
        <v>0.8</v>
      </c>
      <c r="L15" s="22">
        <f>I15*K15</f>
        <v>732</v>
      </c>
    </row>
    <row r="16" spans="1:12" ht="30" customHeight="1" x14ac:dyDescent="0.25">
      <c r="A16" s="20"/>
      <c r="B16" s="20"/>
      <c r="C16" s="20"/>
      <c r="D16" s="1" t="s">
        <v>11</v>
      </c>
      <c r="E16" s="4">
        <v>937.5</v>
      </c>
      <c r="F16" s="23"/>
      <c r="G16" s="23"/>
      <c r="H16" s="23"/>
      <c r="I16" s="23"/>
      <c r="J16" s="23"/>
      <c r="K16" s="33"/>
      <c r="L16" s="23"/>
    </row>
    <row r="17" spans="1:12" ht="30" customHeight="1" x14ac:dyDescent="0.25">
      <c r="A17" s="21"/>
      <c r="B17" s="21"/>
      <c r="C17" s="21"/>
      <c r="D17" s="1" t="s">
        <v>24</v>
      </c>
      <c r="E17" s="4">
        <v>956.5</v>
      </c>
      <c r="F17" s="24"/>
      <c r="G17" s="24"/>
      <c r="H17" s="24"/>
      <c r="I17" s="24"/>
      <c r="J17" s="24"/>
      <c r="K17" s="34"/>
      <c r="L17" s="24"/>
    </row>
    <row r="18" spans="1:12" ht="30" customHeight="1" x14ac:dyDescent="0.25">
      <c r="A18" s="19">
        <v>5</v>
      </c>
      <c r="B18" s="19" t="s">
        <v>28</v>
      </c>
      <c r="C18" s="19" t="s">
        <v>8</v>
      </c>
      <c r="D18" s="1" t="s">
        <v>10</v>
      </c>
      <c r="E18" s="4">
        <v>1700</v>
      </c>
      <c r="F18" s="22">
        <f>MIN(E18:E20)</f>
        <v>1700</v>
      </c>
      <c r="G18" s="22">
        <f>ROUND(AVERAGE(E18:E20),2)</f>
        <v>1803</v>
      </c>
      <c r="H18" s="22">
        <f>ROUND(((STDEV(E18:E20))/(AVERAGE(E18:E20)))*100,2)</f>
        <v>5.3</v>
      </c>
      <c r="I18" s="22">
        <f>ROUND(F18,2)</f>
        <v>1700</v>
      </c>
      <c r="J18" s="22" t="s">
        <v>47</v>
      </c>
      <c r="K18" s="29">
        <v>0.66</v>
      </c>
      <c r="L18" s="22">
        <f>I18*K18</f>
        <v>1122</v>
      </c>
    </row>
    <row r="19" spans="1:12" ht="30" customHeight="1" x14ac:dyDescent="0.25">
      <c r="A19" s="20"/>
      <c r="B19" s="20"/>
      <c r="C19" s="20"/>
      <c r="D19" s="1" t="s">
        <v>11</v>
      </c>
      <c r="E19" s="4">
        <v>1820</v>
      </c>
      <c r="F19" s="23"/>
      <c r="G19" s="23"/>
      <c r="H19" s="23"/>
      <c r="I19" s="23"/>
      <c r="J19" s="23"/>
      <c r="K19" s="30"/>
      <c r="L19" s="23"/>
    </row>
    <row r="20" spans="1:12" ht="30" customHeight="1" x14ac:dyDescent="0.25">
      <c r="A20" s="21"/>
      <c r="B20" s="21"/>
      <c r="C20" s="21"/>
      <c r="D20" s="1" t="s">
        <v>24</v>
      </c>
      <c r="E20" s="4">
        <v>1889</v>
      </c>
      <c r="F20" s="24"/>
      <c r="G20" s="24"/>
      <c r="H20" s="24"/>
      <c r="I20" s="24"/>
      <c r="J20" s="24"/>
      <c r="K20" s="31"/>
      <c r="L20" s="24"/>
    </row>
    <row r="21" spans="1:12" ht="30" customHeight="1" x14ac:dyDescent="0.25">
      <c r="A21" s="19">
        <v>6</v>
      </c>
      <c r="B21" s="19" t="s">
        <v>29</v>
      </c>
      <c r="C21" s="19" t="s">
        <v>8</v>
      </c>
      <c r="D21" s="1" t="s">
        <v>10</v>
      </c>
      <c r="E21" s="4">
        <v>740</v>
      </c>
      <c r="F21" s="22">
        <f>MIN(E21:E23)</f>
        <v>740</v>
      </c>
      <c r="G21" s="22">
        <f>ROUND(AVERAGE(E21:E23),2)</f>
        <v>761.33</v>
      </c>
      <c r="H21" s="22">
        <f>ROUND(((STDEV(E21:E23))/(AVERAGE(E21:E23)))*100,2)</f>
        <v>2.46</v>
      </c>
      <c r="I21" s="22">
        <f>ROUND(F21,2)</f>
        <v>740</v>
      </c>
      <c r="J21" s="22" t="s">
        <v>47</v>
      </c>
      <c r="K21" s="29">
        <v>0.25</v>
      </c>
      <c r="L21" s="22">
        <f>I21*K21</f>
        <v>185</v>
      </c>
    </row>
    <row r="22" spans="1:12" ht="30" customHeight="1" x14ac:dyDescent="0.25">
      <c r="A22" s="20"/>
      <c r="B22" s="20"/>
      <c r="C22" s="20"/>
      <c r="D22" s="1" t="s">
        <v>11</v>
      </c>
      <c r="E22" s="4">
        <v>769</v>
      </c>
      <c r="F22" s="23"/>
      <c r="G22" s="23"/>
      <c r="H22" s="23"/>
      <c r="I22" s="23"/>
      <c r="J22" s="23"/>
      <c r="K22" s="30"/>
      <c r="L22" s="23"/>
    </row>
    <row r="23" spans="1:12" ht="30" customHeight="1" x14ac:dyDescent="0.25">
      <c r="A23" s="21"/>
      <c r="B23" s="21"/>
      <c r="C23" s="21"/>
      <c r="D23" s="1" t="s">
        <v>24</v>
      </c>
      <c r="E23" s="4">
        <v>775</v>
      </c>
      <c r="F23" s="24"/>
      <c r="G23" s="24"/>
      <c r="H23" s="24"/>
      <c r="I23" s="24"/>
      <c r="J23" s="24"/>
      <c r="K23" s="31"/>
      <c r="L23" s="24"/>
    </row>
    <row r="24" spans="1:12" ht="30" customHeight="1" x14ac:dyDescent="0.25">
      <c r="A24" s="19">
        <v>7</v>
      </c>
      <c r="B24" s="19" t="s">
        <v>30</v>
      </c>
      <c r="C24" s="19" t="s">
        <v>8</v>
      </c>
      <c r="D24" s="1" t="s">
        <v>10</v>
      </c>
      <c r="E24" s="4">
        <v>3050</v>
      </c>
      <c r="F24" s="22">
        <f>MIN(E24:E26)</f>
        <v>3050</v>
      </c>
      <c r="G24" s="22">
        <f>ROUND(AVERAGE(E24:E26),2)</f>
        <v>3179.67</v>
      </c>
      <c r="H24" s="22">
        <f>ROUND(((STDEV(E24:E26))/(AVERAGE(E24:E26)))*100,2)</f>
        <v>5.27</v>
      </c>
      <c r="I24" s="22">
        <f>ROUND(F24,2)</f>
        <v>3050</v>
      </c>
      <c r="J24" s="22" t="s">
        <v>47</v>
      </c>
      <c r="K24" s="29">
        <v>0.25</v>
      </c>
      <c r="L24" s="22">
        <f>I24*K24</f>
        <v>762.5</v>
      </c>
    </row>
    <row r="25" spans="1:12" ht="30" customHeight="1" x14ac:dyDescent="0.25">
      <c r="A25" s="20"/>
      <c r="B25" s="20"/>
      <c r="C25" s="20"/>
      <c r="D25" s="1" t="s">
        <v>11</v>
      </c>
      <c r="E25" s="4">
        <v>3120</v>
      </c>
      <c r="F25" s="23"/>
      <c r="G25" s="23"/>
      <c r="H25" s="23"/>
      <c r="I25" s="23"/>
      <c r="J25" s="23"/>
      <c r="K25" s="30"/>
      <c r="L25" s="23"/>
    </row>
    <row r="26" spans="1:12" ht="30" customHeight="1" x14ac:dyDescent="0.25">
      <c r="A26" s="21"/>
      <c r="B26" s="21"/>
      <c r="C26" s="21"/>
      <c r="D26" s="1" t="s">
        <v>24</v>
      </c>
      <c r="E26" s="4">
        <v>3369</v>
      </c>
      <c r="F26" s="24"/>
      <c r="G26" s="24"/>
      <c r="H26" s="24"/>
      <c r="I26" s="24"/>
      <c r="J26" s="24"/>
      <c r="K26" s="31"/>
      <c r="L26" s="24"/>
    </row>
    <row r="27" spans="1:12" ht="30" customHeight="1" x14ac:dyDescent="0.25">
      <c r="A27" s="19">
        <v>8</v>
      </c>
      <c r="B27" s="19" t="s">
        <v>31</v>
      </c>
      <c r="C27" s="19" t="s">
        <v>8</v>
      </c>
      <c r="D27" s="1" t="s">
        <v>10</v>
      </c>
      <c r="E27" s="4">
        <v>2300</v>
      </c>
      <c r="F27" s="22">
        <f>MIN(E27:E29)</f>
        <v>2300</v>
      </c>
      <c r="G27" s="22">
        <f>ROUND(AVERAGE(E27:E29),2)</f>
        <v>2384.33</v>
      </c>
      <c r="H27" s="22">
        <f>ROUND(((STDEV(E27:E29))/(AVERAGE(E27:E29)))*100,2)</f>
        <v>3.34</v>
      </c>
      <c r="I27" s="22">
        <f>ROUND(F27,2)</f>
        <v>2300</v>
      </c>
      <c r="J27" s="22" t="s">
        <v>47</v>
      </c>
      <c r="K27" s="29">
        <v>0.25</v>
      </c>
      <c r="L27" s="22">
        <f>I27*K27</f>
        <v>575</v>
      </c>
    </row>
    <row r="28" spans="1:12" ht="30" customHeight="1" x14ac:dyDescent="0.25">
      <c r="A28" s="20"/>
      <c r="B28" s="20"/>
      <c r="C28" s="20"/>
      <c r="D28" s="1" t="s">
        <v>11</v>
      </c>
      <c r="E28" s="4">
        <v>2395</v>
      </c>
      <c r="F28" s="23"/>
      <c r="G28" s="23"/>
      <c r="H28" s="23"/>
      <c r="I28" s="23"/>
      <c r="J28" s="23"/>
      <c r="K28" s="30"/>
      <c r="L28" s="23"/>
    </row>
    <row r="29" spans="1:12" ht="30" customHeight="1" x14ac:dyDescent="0.25">
      <c r="A29" s="21"/>
      <c r="B29" s="21"/>
      <c r="C29" s="21"/>
      <c r="D29" s="1" t="s">
        <v>24</v>
      </c>
      <c r="E29" s="4">
        <v>2458</v>
      </c>
      <c r="F29" s="24"/>
      <c r="G29" s="24"/>
      <c r="H29" s="24"/>
      <c r="I29" s="24"/>
      <c r="J29" s="24"/>
      <c r="K29" s="31"/>
      <c r="L29" s="24"/>
    </row>
    <row r="30" spans="1:12" ht="30" customHeight="1" x14ac:dyDescent="0.25">
      <c r="A30" s="19">
        <v>9</v>
      </c>
      <c r="B30" s="19" t="s">
        <v>32</v>
      </c>
      <c r="C30" s="19" t="s">
        <v>8</v>
      </c>
      <c r="D30" s="1" t="s">
        <v>10</v>
      </c>
      <c r="E30" s="4">
        <v>610</v>
      </c>
      <c r="F30" s="22">
        <f>MIN(E30:E32)</f>
        <v>610</v>
      </c>
      <c r="G30" s="22">
        <f>ROUND(AVERAGE(E30:E32),2)</f>
        <v>656.33</v>
      </c>
      <c r="H30" s="22">
        <f>ROUND(((STDEV(E30:E32))/(AVERAGE(E30:E32)))*100,2)</f>
        <v>8.06</v>
      </c>
      <c r="I30" s="22">
        <f>ROUND(F30,2)</f>
        <v>610</v>
      </c>
      <c r="J30" s="22" t="s">
        <v>47</v>
      </c>
      <c r="K30" s="32">
        <v>0.8</v>
      </c>
      <c r="L30" s="22">
        <f>I30*K30</f>
        <v>488</v>
      </c>
    </row>
    <row r="31" spans="1:12" ht="30" customHeight="1" x14ac:dyDescent="0.25">
      <c r="A31" s="20"/>
      <c r="B31" s="20"/>
      <c r="C31" s="20"/>
      <c r="D31" s="1" t="s">
        <v>11</v>
      </c>
      <c r="E31" s="4">
        <v>645</v>
      </c>
      <c r="F31" s="23"/>
      <c r="G31" s="23"/>
      <c r="H31" s="23"/>
      <c r="I31" s="23"/>
      <c r="J31" s="23"/>
      <c r="K31" s="33"/>
      <c r="L31" s="23"/>
    </row>
    <row r="32" spans="1:12" ht="30" customHeight="1" x14ac:dyDescent="0.25">
      <c r="A32" s="21"/>
      <c r="B32" s="21"/>
      <c r="C32" s="21"/>
      <c r="D32" s="1" t="s">
        <v>24</v>
      </c>
      <c r="E32" s="4">
        <v>714</v>
      </c>
      <c r="F32" s="24"/>
      <c r="G32" s="24"/>
      <c r="H32" s="24"/>
      <c r="I32" s="24"/>
      <c r="J32" s="24"/>
      <c r="K32" s="34"/>
      <c r="L32" s="24"/>
    </row>
    <row r="33" spans="1:12" ht="30" customHeight="1" x14ac:dyDescent="0.25">
      <c r="A33" s="19">
        <v>10</v>
      </c>
      <c r="B33" s="19" t="s">
        <v>33</v>
      </c>
      <c r="C33" s="19" t="s">
        <v>8</v>
      </c>
      <c r="D33" s="1" t="s">
        <v>10</v>
      </c>
      <c r="E33" s="4">
        <v>10000</v>
      </c>
      <c r="F33" s="22">
        <f>MIN(E33:E35)</f>
        <v>10000</v>
      </c>
      <c r="G33" s="22">
        <f>ROUND(AVERAGE(E33:E35),2)</f>
        <v>10144</v>
      </c>
      <c r="H33" s="22">
        <f>ROUND(((STDEV(E33:E35))/(AVERAGE(E33:E35)))*100,2)</f>
        <v>1.24</v>
      </c>
      <c r="I33" s="22">
        <f>ROUND(F33,2)</f>
        <v>10000</v>
      </c>
      <c r="J33" s="22" t="s">
        <v>47</v>
      </c>
      <c r="K33" s="25">
        <v>2</v>
      </c>
      <c r="L33" s="22">
        <f>I33*K33</f>
        <v>20000</v>
      </c>
    </row>
    <row r="34" spans="1:12" ht="30" customHeight="1" x14ac:dyDescent="0.25">
      <c r="A34" s="20"/>
      <c r="B34" s="20"/>
      <c r="C34" s="20"/>
      <c r="D34" s="1" t="s">
        <v>11</v>
      </c>
      <c r="E34" s="4">
        <v>10200</v>
      </c>
      <c r="F34" s="23"/>
      <c r="G34" s="23"/>
      <c r="H34" s="23"/>
      <c r="I34" s="23"/>
      <c r="J34" s="23"/>
      <c r="K34" s="26"/>
      <c r="L34" s="23"/>
    </row>
    <row r="35" spans="1:12" ht="30" customHeight="1" x14ac:dyDescent="0.25">
      <c r="A35" s="21"/>
      <c r="B35" s="21"/>
      <c r="C35" s="21"/>
      <c r="D35" s="1" t="s">
        <v>24</v>
      </c>
      <c r="E35" s="4">
        <v>10232</v>
      </c>
      <c r="F35" s="24"/>
      <c r="G35" s="24"/>
      <c r="H35" s="24"/>
      <c r="I35" s="24"/>
      <c r="J35" s="24"/>
      <c r="K35" s="27"/>
      <c r="L35" s="24"/>
    </row>
    <row r="36" spans="1:12" ht="30" customHeight="1" x14ac:dyDescent="0.25">
      <c r="A36" s="19">
        <v>11</v>
      </c>
      <c r="B36" s="19" t="s">
        <v>34</v>
      </c>
      <c r="C36" s="19" t="s">
        <v>8</v>
      </c>
      <c r="D36" s="1" t="s">
        <v>10</v>
      </c>
      <c r="E36" s="4">
        <v>240</v>
      </c>
      <c r="F36" s="22">
        <f>MIN(E36:E38)</f>
        <v>240</v>
      </c>
      <c r="G36" s="22">
        <f>ROUND(AVERAGE(E36:E38),2)</f>
        <v>270.33</v>
      </c>
      <c r="H36" s="22">
        <f>ROUND(((STDEV(E36:E38))/(AVERAGE(E36:E38)))*100,2)</f>
        <v>10.46</v>
      </c>
      <c r="I36" s="22">
        <f>ROUND(F36,2)</f>
        <v>240</v>
      </c>
      <c r="J36" s="22" t="s">
        <v>47</v>
      </c>
      <c r="K36" s="25">
        <v>3</v>
      </c>
      <c r="L36" s="22">
        <f>I36*K36</f>
        <v>720</v>
      </c>
    </row>
    <row r="37" spans="1:12" ht="30" customHeight="1" x14ac:dyDescent="0.25">
      <c r="A37" s="20"/>
      <c r="B37" s="20"/>
      <c r="C37" s="20"/>
      <c r="D37" s="1" t="s">
        <v>11</v>
      </c>
      <c r="E37" s="4">
        <v>275</v>
      </c>
      <c r="F37" s="23"/>
      <c r="G37" s="23"/>
      <c r="H37" s="23"/>
      <c r="I37" s="23"/>
      <c r="J37" s="23"/>
      <c r="K37" s="26"/>
      <c r="L37" s="23"/>
    </row>
    <row r="38" spans="1:12" ht="30" customHeight="1" x14ac:dyDescent="0.25">
      <c r="A38" s="21"/>
      <c r="B38" s="21"/>
      <c r="C38" s="21"/>
      <c r="D38" s="1" t="s">
        <v>24</v>
      </c>
      <c r="E38" s="4">
        <v>296</v>
      </c>
      <c r="F38" s="24"/>
      <c r="G38" s="24"/>
      <c r="H38" s="24"/>
      <c r="I38" s="24"/>
      <c r="J38" s="24"/>
      <c r="K38" s="27"/>
      <c r="L38" s="24"/>
    </row>
    <row r="39" spans="1:12" ht="30" customHeight="1" x14ac:dyDescent="0.25">
      <c r="A39" s="19">
        <v>12</v>
      </c>
      <c r="B39" s="19" t="s">
        <v>35</v>
      </c>
      <c r="C39" s="19" t="s">
        <v>8</v>
      </c>
      <c r="D39" s="1" t="s">
        <v>10</v>
      </c>
      <c r="E39" s="4">
        <v>840</v>
      </c>
      <c r="F39" s="22">
        <f>MIN(E39:E41)</f>
        <v>840</v>
      </c>
      <c r="G39" s="22">
        <f>ROUND(AVERAGE(E39:E41),2)</f>
        <v>869.67</v>
      </c>
      <c r="H39" s="22">
        <f>ROUND(((STDEV(E39:E41))/(AVERAGE(E39:E41)))*100,2)</f>
        <v>3.15</v>
      </c>
      <c r="I39" s="22">
        <f>ROUND(F39,2)</f>
        <v>840</v>
      </c>
      <c r="J39" s="22" t="s">
        <v>47</v>
      </c>
      <c r="K39" s="32">
        <v>1.5</v>
      </c>
      <c r="L39" s="22">
        <f>I39*K39</f>
        <v>1260</v>
      </c>
    </row>
    <row r="40" spans="1:12" ht="30" customHeight="1" x14ac:dyDescent="0.25">
      <c r="A40" s="20"/>
      <c r="B40" s="20"/>
      <c r="C40" s="20"/>
      <c r="D40" s="1" t="s">
        <v>11</v>
      </c>
      <c r="E40" s="4">
        <v>875</v>
      </c>
      <c r="F40" s="23"/>
      <c r="G40" s="23"/>
      <c r="H40" s="23"/>
      <c r="I40" s="23"/>
      <c r="J40" s="23"/>
      <c r="K40" s="33"/>
      <c r="L40" s="23"/>
    </row>
    <row r="41" spans="1:12" ht="30" customHeight="1" x14ac:dyDescent="0.25">
      <c r="A41" s="21"/>
      <c r="B41" s="21"/>
      <c r="C41" s="21"/>
      <c r="D41" s="1" t="s">
        <v>24</v>
      </c>
      <c r="E41" s="4">
        <v>894</v>
      </c>
      <c r="F41" s="24"/>
      <c r="G41" s="24"/>
      <c r="H41" s="24"/>
      <c r="I41" s="24"/>
      <c r="J41" s="24"/>
      <c r="K41" s="34"/>
      <c r="L41" s="24"/>
    </row>
    <row r="42" spans="1:12" ht="30" customHeight="1" x14ac:dyDescent="0.25">
      <c r="A42" s="19">
        <v>13</v>
      </c>
      <c r="B42" s="19" t="s">
        <v>36</v>
      </c>
      <c r="C42" s="19" t="s">
        <v>8</v>
      </c>
      <c r="D42" s="1" t="s">
        <v>10</v>
      </c>
      <c r="E42" s="4">
        <v>2556</v>
      </c>
      <c r="F42" s="22">
        <f>MIN(E42:E44)</f>
        <v>2556</v>
      </c>
      <c r="G42" s="22">
        <f>ROUND(AVERAGE(E42:E44),2)</f>
        <v>2642</v>
      </c>
      <c r="H42" s="22">
        <f>ROUND(((STDEV(E42:E44))/(AVERAGE(E42:E44)))*100,2)</f>
        <v>3.74</v>
      </c>
      <c r="I42" s="22">
        <f>ROUND(F42,2)</f>
        <v>2556</v>
      </c>
      <c r="J42" s="22" t="s">
        <v>47</v>
      </c>
      <c r="K42" s="32">
        <v>0.5</v>
      </c>
      <c r="L42" s="22">
        <f>I42*K42</f>
        <v>1278</v>
      </c>
    </row>
    <row r="43" spans="1:12" ht="30" customHeight="1" x14ac:dyDescent="0.25">
      <c r="A43" s="20"/>
      <c r="B43" s="20"/>
      <c r="C43" s="20"/>
      <c r="D43" s="1" t="s">
        <v>11</v>
      </c>
      <c r="E43" s="4">
        <v>2620</v>
      </c>
      <c r="F43" s="23"/>
      <c r="G43" s="23"/>
      <c r="H43" s="23"/>
      <c r="I43" s="23"/>
      <c r="J43" s="23"/>
      <c r="K43" s="33"/>
      <c r="L43" s="23"/>
    </row>
    <row r="44" spans="1:12" ht="30" customHeight="1" x14ac:dyDescent="0.25">
      <c r="A44" s="21"/>
      <c r="B44" s="21"/>
      <c r="C44" s="21"/>
      <c r="D44" s="1" t="s">
        <v>24</v>
      </c>
      <c r="E44" s="4">
        <v>2750</v>
      </c>
      <c r="F44" s="24"/>
      <c r="G44" s="24"/>
      <c r="H44" s="24"/>
      <c r="I44" s="24"/>
      <c r="J44" s="24"/>
      <c r="K44" s="34"/>
      <c r="L44" s="24"/>
    </row>
    <row r="45" spans="1:12" ht="30" customHeight="1" x14ac:dyDescent="0.25">
      <c r="A45" s="19">
        <v>14</v>
      </c>
      <c r="B45" s="19" t="s">
        <v>37</v>
      </c>
      <c r="C45" s="19" t="s">
        <v>8</v>
      </c>
      <c r="D45" s="1" t="s">
        <v>10</v>
      </c>
      <c r="E45" s="4">
        <v>2400</v>
      </c>
      <c r="F45" s="22">
        <f>MIN(E45:E47)</f>
        <v>2400</v>
      </c>
      <c r="G45" s="22">
        <f>ROUND(AVERAGE(E45:E47),2)</f>
        <v>2520</v>
      </c>
      <c r="H45" s="22">
        <f>ROUND(((STDEV(E45:E47))/(AVERAGE(E45:E47)))*100,2)</f>
        <v>4.76</v>
      </c>
      <c r="I45" s="22">
        <f>ROUND(F45,2)</f>
        <v>2400</v>
      </c>
      <c r="J45" s="22" t="s">
        <v>47</v>
      </c>
      <c r="K45" s="29">
        <v>0.05</v>
      </c>
      <c r="L45" s="22">
        <f>I45*K45</f>
        <v>120</v>
      </c>
    </row>
    <row r="46" spans="1:12" ht="30" customHeight="1" x14ac:dyDescent="0.25">
      <c r="A46" s="20"/>
      <c r="B46" s="20"/>
      <c r="C46" s="20"/>
      <c r="D46" s="1" t="s">
        <v>11</v>
      </c>
      <c r="E46" s="4">
        <v>2520</v>
      </c>
      <c r="F46" s="23"/>
      <c r="G46" s="23"/>
      <c r="H46" s="23"/>
      <c r="I46" s="23"/>
      <c r="J46" s="23"/>
      <c r="K46" s="30"/>
      <c r="L46" s="23"/>
    </row>
    <row r="47" spans="1:12" ht="30" customHeight="1" x14ac:dyDescent="0.25">
      <c r="A47" s="21"/>
      <c r="B47" s="21"/>
      <c r="C47" s="21"/>
      <c r="D47" s="1" t="s">
        <v>24</v>
      </c>
      <c r="E47" s="4">
        <v>2640</v>
      </c>
      <c r="F47" s="24"/>
      <c r="G47" s="24"/>
      <c r="H47" s="24"/>
      <c r="I47" s="24"/>
      <c r="J47" s="24"/>
      <c r="K47" s="31"/>
      <c r="L47" s="24"/>
    </row>
    <row r="48" spans="1:12" ht="30" customHeight="1" x14ac:dyDescent="0.25">
      <c r="A48" s="19">
        <v>15</v>
      </c>
      <c r="B48" s="19" t="s">
        <v>38</v>
      </c>
      <c r="C48" s="19" t="s">
        <v>8</v>
      </c>
      <c r="D48" s="1" t="s">
        <v>10</v>
      </c>
      <c r="E48" s="4">
        <v>48000</v>
      </c>
      <c r="F48" s="22">
        <f>MIN(E48:E50)</f>
        <v>48000</v>
      </c>
      <c r="G48" s="22">
        <f>ROUND(AVERAGE(E48:E50),2)</f>
        <v>48666.67</v>
      </c>
      <c r="H48" s="22">
        <f>ROUND(((STDEV(E48:E50))/(AVERAGE(E48:E50)))*100,2)</f>
        <v>1.19</v>
      </c>
      <c r="I48" s="22">
        <f>ROUND(F48,2)</f>
        <v>48000</v>
      </c>
      <c r="J48" s="22" t="s">
        <v>47</v>
      </c>
      <c r="K48" s="29">
        <v>0.05</v>
      </c>
      <c r="L48" s="22">
        <f>I48*K48</f>
        <v>2400</v>
      </c>
    </row>
    <row r="49" spans="1:12" ht="30" customHeight="1" x14ac:dyDescent="0.25">
      <c r="A49" s="20"/>
      <c r="B49" s="20"/>
      <c r="C49" s="20"/>
      <c r="D49" s="1" t="s">
        <v>11</v>
      </c>
      <c r="E49" s="4">
        <v>49000</v>
      </c>
      <c r="F49" s="23"/>
      <c r="G49" s="23"/>
      <c r="H49" s="23"/>
      <c r="I49" s="23"/>
      <c r="J49" s="23"/>
      <c r="K49" s="30"/>
      <c r="L49" s="23"/>
    </row>
    <row r="50" spans="1:12" ht="30" customHeight="1" x14ac:dyDescent="0.25">
      <c r="A50" s="21"/>
      <c r="B50" s="21"/>
      <c r="C50" s="21"/>
      <c r="D50" s="1" t="s">
        <v>24</v>
      </c>
      <c r="E50" s="4">
        <v>49000</v>
      </c>
      <c r="F50" s="24"/>
      <c r="G50" s="24"/>
      <c r="H50" s="24"/>
      <c r="I50" s="24"/>
      <c r="J50" s="24"/>
      <c r="K50" s="31"/>
      <c r="L50" s="24"/>
    </row>
    <row r="51" spans="1:12" ht="30" customHeight="1" x14ac:dyDescent="0.25">
      <c r="A51" s="19">
        <v>16</v>
      </c>
      <c r="B51" s="19" t="s">
        <v>39</v>
      </c>
      <c r="C51" s="19" t="s">
        <v>8</v>
      </c>
      <c r="D51" s="1" t="s">
        <v>10</v>
      </c>
      <c r="E51" s="4">
        <v>1464</v>
      </c>
      <c r="F51" s="22">
        <f>MIN(E51:E53)</f>
        <v>1464</v>
      </c>
      <c r="G51" s="22">
        <f>ROUND(AVERAGE(E51:E53),2)</f>
        <v>1559</v>
      </c>
      <c r="H51" s="22">
        <f>ROUND(((STDEV(E51:E53))/(AVERAGE(E51:E53)))*100,2)</f>
        <v>7.52</v>
      </c>
      <c r="I51" s="22">
        <f>ROUND(F51,2)</f>
        <v>1464</v>
      </c>
      <c r="J51" s="22" t="s">
        <v>47</v>
      </c>
      <c r="K51" s="32">
        <v>0.5</v>
      </c>
      <c r="L51" s="22">
        <f>I51*K51</f>
        <v>732</v>
      </c>
    </row>
    <row r="52" spans="1:12" ht="30" customHeight="1" x14ac:dyDescent="0.25">
      <c r="A52" s="20"/>
      <c r="B52" s="20"/>
      <c r="C52" s="20"/>
      <c r="D52" s="1" t="s">
        <v>11</v>
      </c>
      <c r="E52" s="4">
        <v>1523</v>
      </c>
      <c r="F52" s="23"/>
      <c r="G52" s="23"/>
      <c r="H52" s="23"/>
      <c r="I52" s="23"/>
      <c r="J52" s="23"/>
      <c r="K52" s="33"/>
      <c r="L52" s="23"/>
    </row>
    <row r="53" spans="1:12" ht="30" customHeight="1" x14ac:dyDescent="0.25">
      <c r="A53" s="21"/>
      <c r="B53" s="21"/>
      <c r="C53" s="21"/>
      <c r="D53" s="1" t="s">
        <v>24</v>
      </c>
      <c r="E53" s="4">
        <v>1690</v>
      </c>
      <c r="F53" s="24"/>
      <c r="G53" s="24"/>
      <c r="H53" s="24"/>
      <c r="I53" s="24"/>
      <c r="J53" s="24"/>
      <c r="K53" s="34"/>
      <c r="L53" s="24"/>
    </row>
    <row r="54" spans="1:12" ht="30" customHeight="1" x14ac:dyDescent="0.25">
      <c r="A54" s="19">
        <v>17</v>
      </c>
      <c r="B54" s="19" t="s">
        <v>40</v>
      </c>
      <c r="C54" s="19" t="s">
        <v>8</v>
      </c>
      <c r="D54" s="1" t="s">
        <v>10</v>
      </c>
      <c r="E54" s="4">
        <v>743.6</v>
      </c>
      <c r="F54" s="22">
        <f>MIN(E54:E56)</f>
        <v>743.6</v>
      </c>
      <c r="G54" s="22">
        <f>ROUND(AVERAGE(E54:E56),2)</f>
        <v>785.53</v>
      </c>
      <c r="H54" s="22">
        <f>ROUND(((STDEV(E54:E56))/(AVERAGE(E54:E56)))*100,2)</f>
        <v>4.75</v>
      </c>
      <c r="I54" s="22">
        <f>ROUND(F54,2)</f>
        <v>743.6</v>
      </c>
      <c r="J54" s="22" t="s">
        <v>47</v>
      </c>
      <c r="K54" s="32">
        <v>0.2</v>
      </c>
      <c r="L54" s="22">
        <f>I54*K54</f>
        <v>148.72</v>
      </c>
    </row>
    <row r="55" spans="1:12" ht="30" customHeight="1" x14ac:dyDescent="0.25">
      <c r="A55" s="20"/>
      <c r="B55" s="20"/>
      <c r="C55" s="20"/>
      <c r="D55" s="1" t="s">
        <v>11</v>
      </c>
      <c r="E55" s="4">
        <v>798</v>
      </c>
      <c r="F55" s="23"/>
      <c r="G55" s="23"/>
      <c r="H55" s="23"/>
      <c r="I55" s="23"/>
      <c r="J55" s="23"/>
      <c r="K55" s="33"/>
      <c r="L55" s="23"/>
    </row>
    <row r="56" spans="1:12" ht="30" customHeight="1" x14ac:dyDescent="0.25">
      <c r="A56" s="21"/>
      <c r="B56" s="21"/>
      <c r="C56" s="21"/>
      <c r="D56" s="1" t="s">
        <v>24</v>
      </c>
      <c r="E56" s="4">
        <v>815</v>
      </c>
      <c r="F56" s="24"/>
      <c r="G56" s="24"/>
      <c r="H56" s="24"/>
      <c r="I56" s="24"/>
      <c r="J56" s="24"/>
      <c r="K56" s="34"/>
      <c r="L56" s="24"/>
    </row>
    <row r="57" spans="1:12" ht="30" customHeight="1" x14ac:dyDescent="0.25">
      <c r="A57" s="19">
        <v>18</v>
      </c>
      <c r="B57" s="19" t="s">
        <v>41</v>
      </c>
      <c r="C57" s="19" t="s">
        <v>8</v>
      </c>
      <c r="D57" s="1" t="s">
        <v>10</v>
      </c>
      <c r="E57" s="4">
        <v>8540</v>
      </c>
      <c r="F57" s="22">
        <f>MIN(E57:E59)</f>
        <v>8540</v>
      </c>
      <c r="G57" s="22">
        <f>ROUND(AVERAGE(E57:E59),2)</f>
        <v>8730.67</v>
      </c>
      <c r="H57" s="22">
        <f>ROUND(((STDEV(E57:E59))/(AVERAGE(E57:E59)))*100,2)</f>
        <v>2.1800000000000002</v>
      </c>
      <c r="I57" s="22">
        <f>ROUND(F57,2)</f>
        <v>8540</v>
      </c>
      <c r="J57" s="22" t="s">
        <v>47</v>
      </c>
      <c r="K57" s="29">
        <v>0.05</v>
      </c>
      <c r="L57" s="22">
        <f>I57*K57</f>
        <v>427</v>
      </c>
    </row>
    <row r="58" spans="1:12" ht="30" customHeight="1" x14ac:dyDescent="0.25">
      <c r="A58" s="20"/>
      <c r="B58" s="20"/>
      <c r="C58" s="20"/>
      <c r="D58" s="1" t="s">
        <v>11</v>
      </c>
      <c r="E58" s="4">
        <v>8732</v>
      </c>
      <c r="F58" s="23"/>
      <c r="G58" s="23"/>
      <c r="H58" s="23"/>
      <c r="I58" s="23"/>
      <c r="J58" s="23"/>
      <c r="K58" s="30"/>
      <c r="L58" s="23"/>
    </row>
    <row r="59" spans="1:12" ht="30" customHeight="1" x14ac:dyDescent="0.25">
      <c r="A59" s="21"/>
      <c r="B59" s="21"/>
      <c r="C59" s="21"/>
      <c r="D59" s="1" t="s">
        <v>24</v>
      </c>
      <c r="E59" s="4">
        <v>8920</v>
      </c>
      <c r="F59" s="24"/>
      <c r="G59" s="24"/>
      <c r="H59" s="24"/>
      <c r="I59" s="24"/>
      <c r="J59" s="24"/>
      <c r="K59" s="31"/>
      <c r="L59" s="24"/>
    </row>
    <row r="60" spans="1:12" ht="30" customHeight="1" x14ac:dyDescent="0.25">
      <c r="A60" s="19">
        <v>19</v>
      </c>
      <c r="B60" s="19" t="s">
        <v>42</v>
      </c>
      <c r="C60" s="19" t="s">
        <v>8</v>
      </c>
      <c r="D60" s="1" t="s">
        <v>10</v>
      </c>
      <c r="E60" s="4">
        <v>850</v>
      </c>
      <c r="F60" s="22">
        <f>MIN(E60:E62)</f>
        <v>850</v>
      </c>
      <c r="G60" s="22">
        <f>ROUND(AVERAGE(E60:E62),2)</f>
        <v>893</v>
      </c>
      <c r="H60" s="22">
        <f>ROUND(((STDEV(E60:E62))/(AVERAGE(E60:E62)))*100,2)</f>
        <v>6.08</v>
      </c>
      <c r="I60" s="22">
        <f>ROUND(F60,2)</f>
        <v>850</v>
      </c>
      <c r="J60" s="22" t="s">
        <v>47</v>
      </c>
      <c r="K60" s="32">
        <v>0.4</v>
      </c>
      <c r="L60" s="22">
        <f>I60*K60</f>
        <v>340</v>
      </c>
    </row>
    <row r="61" spans="1:12" ht="30" customHeight="1" x14ac:dyDescent="0.25">
      <c r="A61" s="20"/>
      <c r="B61" s="20"/>
      <c r="C61" s="20"/>
      <c r="D61" s="1" t="s">
        <v>11</v>
      </c>
      <c r="E61" s="4">
        <v>875</v>
      </c>
      <c r="F61" s="23"/>
      <c r="G61" s="23"/>
      <c r="H61" s="23"/>
      <c r="I61" s="23"/>
      <c r="J61" s="23"/>
      <c r="K61" s="33"/>
      <c r="L61" s="23"/>
    </row>
    <row r="62" spans="1:12" ht="30" customHeight="1" x14ac:dyDescent="0.25">
      <c r="A62" s="21"/>
      <c r="B62" s="21"/>
      <c r="C62" s="21"/>
      <c r="D62" s="1" t="s">
        <v>24</v>
      </c>
      <c r="E62" s="4">
        <v>954</v>
      </c>
      <c r="F62" s="24"/>
      <c r="G62" s="24"/>
      <c r="H62" s="24"/>
      <c r="I62" s="24"/>
      <c r="J62" s="24"/>
      <c r="K62" s="34"/>
      <c r="L62" s="24"/>
    </row>
    <row r="63" spans="1:12" ht="30" customHeight="1" x14ac:dyDescent="0.25">
      <c r="A63" s="19">
        <v>20</v>
      </c>
      <c r="B63" s="19" t="s">
        <v>43</v>
      </c>
      <c r="C63" s="19" t="s">
        <v>8</v>
      </c>
      <c r="D63" s="1" t="s">
        <v>10</v>
      </c>
      <c r="E63" s="4">
        <v>1500</v>
      </c>
      <c r="F63" s="22">
        <f>MIN(E63:E65)</f>
        <v>1500</v>
      </c>
      <c r="G63" s="22">
        <f>ROUND(AVERAGE(E63:E65),2)</f>
        <v>1646.67</v>
      </c>
      <c r="H63" s="22">
        <f>ROUND(((STDEV(E63:E65))/(AVERAGE(E63:E65)))*100,2)</f>
        <v>8.81</v>
      </c>
      <c r="I63" s="22">
        <f>ROUND(F63,2)</f>
        <v>1500</v>
      </c>
      <c r="J63" s="22" t="s">
        <v>47</v>
      </c>
      <c r="K63" s="32">
        <v>0.5</v>
      </c>
      <c r="L63" s="22">
        <f>I63*K63</f>
        <v>750</v>
      </c>
    </row>
    <row r="64" spans="1:12" ht="30" customHeight="1" x14ac:dyDescent="0.25">
      <c r="A64" s="20"/>
      <c r="B64" s="20"/>
      <c r="C64" s="20"/>
      <c r="D64" s="1" t="s">
        <v>11</v>
      </c>
      <c r="E64" s="4">
        <v>1650</v>
      </c>
      <c r="F64" s="23"/>
      <c r="G64" s="23"/>
      <c r="H64" s="23"/>
      <c r="I64" s="23"/>
      <c r="J64" s="23"/>
      <c r="K64" s="33"/>
      <c r="L64" s="23"/>
    </row>
    <row r="65" spans="1:12" ht="30" customHeight="1" x14ac:dyDescent="0.25">
      <c r="A65" s="21"/>
      <c r="B65" s="21"/>
      <c r="C65" s="21"/>
      <c r="D65" s="1" t="s">
        <v>24</v>
      </c>
      <c r="E65" s="4">
        <v>1790</v>
      </c>
      <c r="F65" s="24"/>
      <c r="G65" s="24"/>
      <c r="H65" s="24"/>
      <c r="I65" s="24"/>
      <c r="J65" s="24"/>
      <c r="K65" s="34"/>
      <c r="L65" s="24"/>
    </row>
    <row r="66" spans="1:12" ht="30" customHeight="1" x14ac:dyDescent="0.25">
      <c r="A66" s="19">
        <v>21</v>
      </c>
      <c r="B66" s="19" t="s">
        <v>44</v>
      </c>
      <c r="C66" s="19" t="s">
        <v>8</v>
      </c>
      <c r="D66" s="1" t="s">
        <v>10</v>
      </c>
      <c r="E66" s="4">
        <v>6000</v>
      </c>
      <c r="F66" s="22">
        <f>MIN(E66:E68)</f>
        <v>6000</v>
      </c>
      <c r="G66" s="22">
        <f>ROUND(AVERAGE(E66:E68),2)</f>
        <v>6253.33</v>
      </c>
      <c r="H66" s="22">
        <f>ROUND(((STDEV(E66:E68))/(AVERAGE(E66:E68)))*100,2)</f>
        <v>4.25</v>
      </c>
      <c r="I66" s="22">
        <f>ROUND(F66,2)</f>
        <v>6000</v>
      </c>
      <c r="J66" s="22" t="s">
        <v>47</v>
      </c>
      <c r="K66" s="32">
        <v>0.5</v>
      </c>
      <c r="L66" s="22">
        <f>I66*K66</f>
        <v>3000</v>
      </c>
    </row>
    <row r="67" spans="1:12" ht="30" customHeight="1" x14ac:dyDescent="0.25">
      <c r="A67" s="20"/>
      <c r="B67" s="20"/>
      <c r="C67" s="20"/>
      <c r="D67" s="1" t="s">
        <v>11</v>
      </c>
      <c r="E67" s="4">
        <v>6230</v>
      </c>
      <c r="F67" s="23"/>
      <c r="G67" s="23"/>
      <c r="H67" s="23"/>
      <c r="I67" s="23"/>
      <c r="J67" s="23"/>
      <c r="K67" s="33"/>
      <c r="L67" s="23"/>
    </row>
    <row r="68" spans="1:12" ht="30" customHeight="1" x14ac:dyDescent="0.25">
      <c r="A68" s="21"/>
      <c r="B68" s="21"/>
      <c r="C68" s="21"/>
      <c r="D68" s="1" t="s">
        <v>24</v>
      </c>
      <c r="E68" s="4">
        <v>6530</v>
      </c>
      <c r="F68" s="24"/>
      <c r="G68" s="24"/>
      <c r="H68" s="24"/>
      <c r="I68" s="24"/>
      <c r="J68" s="24"/>
      <c r="K68" s="34"/>
      <c r="L68" s="24"/>
    </row>
    <row r="69" spans="1:12" ht="30" customHeight="1" x14ac:dyDescent="0.25">
      <c r="A69" s="19">
        <v>22</v>
      </c>
      <c r="B69" s="19" t="s">
        <v>45</v>
      </c>
      <c r="C69" s="19" t="s">
        <v>8</v>
      </c>
      <c r="D69" s="1" t="s">
        <v>10</v>
      </c>
      <c r="E69" s="4">
        <v>210</v>
      </c>
      <c r="F69" s="22">
        <f>MIN(E69:E71)</f>
        <v>210</v>
      </c>
      <c r="G69" s="22">
        <f>ROUND(AVERAGE(E69:E71),2)</f>
        <v>257.67</v>
      </c>
      <c r="H69" s="22">
        <f>ROUND(((STDEV(E69:E71))/(AVERAGE(E69:E71)))*100,2)</f>
        <v>17.25</v>
      </c>
      <c r="I69" s="22">
        <f>ROUND(F69,2)</f>
        <v>210</v>
      </c>
      <c r="J69" s="22" t="s">
        <v>48</v>
      </c>
      <c r="K69" s="25">
        <v>2</v>
      </c>
      <c r="L69" s="22">
        <f>I69*K69</f>
        <v>420</v>
      </c>
    </row>
    <row r="70" spans="1:12" ht="30" customHeight="1" x14ac:dyDescent="0.25">
      <c r="A70" s="20"/>
      <c r="B70" s="20"/>
      <c r="C70" s="20"/>
      <c r="D70" s="1" t="s">
        <v>11</v>
      </c>
      <c r="E70" s="4">
        <v>265</v>
      </c>
      <c r="F70" s="23"/>
      <c r="G70" s="23"/>
      <c r="H70" s="23"/>
      <c r="I70" s="23"/>
      <c r="J70" s="23"/>
      <c r="K70" s="26"/>
      <c r="L70" s="23"/>
    </row>
    <row r="71" spans="1:12" ht="30" customHeight="1" x14ac:dyDescent="0.25">
      <c r="A71" s="21"/>
      <c r="B71" s="21"/>
      <c r="C71" s="21"/>
      <c r="D71" s="1" t="s">
        <v>24</v>
      </c>
      <c r="E71" s="4">
        <v>298</v>
      </c>
      <c r="F71" s="24"/>
      <c r="G71" s="24"/>
      <c r="H71" s="24"/>
      <c r="I71" s="24"/>
      <c r="J71" s="24"/>
      <c r="K71" s="27"/>
      <c r="L71" s="24"/>
    </row>
    <row r="72" spans="1:12" ht="30" customHeight="1" x14ac:dyDescent="0.25">
      <c r="A72" s="19">
        <v>23</v>
      </c>
      <c r="B72" s="19" t="s">
        <v>46</v>
      </c>
      <c r="C72" s="19" t="s">
        <v>8</v>
      </c>
      <c r="D72" s="1" t="s">
        <v>10</v>
      </c>
      <c r="E72" s="4">
        <v>816</v>
      </c>
      <c r="F72" s="22">
        <f>MIN(E72:E74)</f>
        <v>816</v>
      </c>
      <c r="G72" s="22">
        <f>ROUND(AVERAGE(E72:E74),2)</f>
        <v>828</v>
      </c>
      <c r="H72" s="22">
        <f>ROUND(((STDEV(E72:E74))/(AVERAGE(E72:E74)))*100,2)</f>
        <v>2.0099999999999998</v>
      </c>
      <c r="I72" s="22">
        <f>ROUND(F72,2)</f>
        <v>816</v>
      </c>
      <c r="J72" s="22" t="s">
        <v>47</v>
      </c>
      <c r="K72" s="25">
        <v>5</v>
      </c>
      <c r="L72" s="22">
        <f>I72*K72</f>
        <v>4080</v>
      </c>
    </row>
    <row r="73" spans="1:12" ht="30" customHeight="1" x14ac:dyDescent="0.25">
      <c r="A73" s="20"/>
      <c r="B73" s="20"/>
      <c r="C73" s="20"/>
      <c r="D73" s="1" t="s">
        <v>11</v>
      </c>
      <c r="E73" s="4">
        <v>821</v>
      </c>
      <c r="F73" s="23"/>
      <c r="G73" s="23"/>
      <c r="H73" s="23"/>
      <c r="I73" s="23"/>
      <c r="J73" s="23"/>
      <c r="K73" s="26"/>
      <c r="L73" s="23"/>
    </row>
    <row r="74" spans="1:12" ht="30" customHeight="1" x14ac:dyDescent="0.25">
      <c r="A74" s="21"/>
      <c r="B74" s="21"/>
      <c r="C74" s="21"/>
      <c r="D74" s="1" t="s">
        <v>24</v>
      </c>
      <c r="E74" s="4">
        <v>847</v>
      </c>
      <c r="F74" s="24"/>
      <c r="G74" s="24"/>
      <c r="H74" s="24"/>
      <c r="I74" s="24"/>
      <c r="J74" s="24"/>
      <c r="K74" s="27"/>
      <c r="L74" s="24"/>
    </row>
    <row r="75" spans="1:12" ht="17.25" customHeight="1" x14ac:dyDescent="0.25">
      <c r="A75" s="18" t="s">
        <v>22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5">
        <f>SUM(L6:L74)</f>
        <v>42886.22</v>
      </c>
    </row>
    <row r="77" spans="1:12" x14ac:dyDescent="0.25">
      <c r="A77" s="6" t="s">
        <v>14</v>
      </c>
      <c r="B77" s="7"/>
      <c r="C77" s="7"/>
      <c r="D77" s="7"/>
      <c r="E77" s="7"/>
    </row>
    <row r="78" spans="1:12" x14ac:dyDescent="0.25">
      <c r="A78" s="8"/>
      <c r="B78" s="9" t="s">
        <v>19</v>
      </c>
      <c r="C78" s="9"/>
      <c r="D78" s="13" t="s">
        <v>15</v>
      </c>
      <c r="E78" s="14"/>
    </row>
    <row r="79" spans="1:12" x14ac:dyDescent="0.25">
      <c r="A79" s="8"/>
      <c r="B79" s="10" t="s">
        <v>16</v>
      </c>
      <c r="C79" s="10" t="s">
        <v>17</v>
      </c>
      <c r="D79" s="15" t="s">
        <v>18</v>
      </c>
      <c r="E79" s="16"/>
    </row>
  </sheetData>
  <mergeCells count="236">
    <mergeCell ref="H72:H74"/>
    <mergeCell ref="I72:I74"/>
    <mergeCell ref="J72:J74"/>
    <mergeCell ref="K72:K74"/>
    <mergeCell ref="L72:L74"/>
    <mergeCell ref="A72:A74"/>
    <mergeCell ref="B72:B74"/>
    <mergeCell ref="C72:C74"/>
    <mergeCell ref="F72:F74"/>
    <mergeCell ref="G72:G74"/>
    <mergeCell ref="H69:H71"/>
    <mergeCell ref="I69:I71"/>
    <mergeCell ref="J69:J71"/>
    <mergeCell ref="K69:K71"/>
    <mergeCell ref="L69:L71"/>
    <mergeCell ref="A69:A71"/>
    <mergeCell ref="B69:B71"/>
    <mergeCell ref="C69:C71"/>
    <mergeCell ref="F69:F71"/>
    <mergeCell ref="G69:G71"/>
    <mergeCell ref="H66:H68"/>
    <mergeCell ref="I66:I68"/>
    <mergeCell ref="J66:J68"/>
    <mergeCell ref="K66:K68"/>
    <mergeCell ref="L66:L68"/>
    <mergeCell ref="A66:A68"/>
    <mergeCell ref="B66:B68"/>
    <mergeCell ref="C66:C68"/>
    <mergeCell ref="F66:F68"/>
    <mergeCell ref="G66:G68"/>
    <mergeCell ref="H63:H65"/>
    <mergeCell ref="I63:I65"/>
    <mergeCell ref="J63:J65"/>
    <mergeCell ref="K63:K65"/>
    <mergeCell ref="L63:L65"/>
    <mergeCell ref="A63:A65"/>
    <mergeCell ref="B63:B65"/>
    <mergeCell ref="C63:C65"/>
    <mergeCell ref="F63:F65"/>
    <mergeCell ref="G63:G65"/>
    <mergeCell ref="H60:H62"/>
    <mergeCell ref="I60:I62"/>
    <mergeCell ref="J60:J62"/>
    <mergeCell ref="K60:K62"/>
    <mergeCell ref="L60:L62"/>
    <mergeCell ref="A60:A62"/>
    <mergeCell ref="B60:B62"/>
    <mergeCell ref="C60:C62"/>
    <mergeCell ref="F60:F62"/>
    <mergeCell ref="G60:G62"/>
    <mergeCell ref="H57:H59"/>
    <mergeCell ref="I57:I59"/>
    <mergeCell ref="J57:J59"/>
    <mergeCell ref="K57:K59"/>
    <mergeCell ref="L57:L59"/>
    <mergeCell ref="A57:A59"/>
    <mergeCell ref="B57:B59"/>
    <mergeCell ref="C57:C59"/>
    <mergeCell ref="F57:F59"/>
    <mergeCell ref="G57:G59"/>
    <mergeCell ref="H54:H56"/>
    <mergeCell ref="I54:I56"/>
    <mergeCell ref="J54:J56"/>
    <mergeCell ref="K54:K56"/>
    <mergeCell ref="L54:L56"/>
    <mergeCell ref="A54:A56"/>
    <mergeCell ref="B54:B56"/>
    <mergeCell ref="C54:C56"/>
    <mergeCell ref="F54:F56"/>
    <mergeCell ref="G54:G56"/>
    <mergeCell ref="H51:H53"/>
    <mergeCell ref="I51:I53"/>
    <mergeCell ref="J51:J53"/>
    <mergeCell ref="K51:K53"/>
    <mergeCell ref="L51:L53"/>
    <mergeCell ref="A51:A53"/>
    <mergeCell ref="B51:B53"/>
    <mergeCell ref="C51:C53"/>
    <mergeCell ref="F51:F53"/>
    <mergeCell ref="G51:G53"/>
    <mergeCell ref="H48:H50"/>
    <mergeCell ref="I48:I50"/>
    <mergeCell ref="J48:J50"/>
    <mergeCell ref="K48:K50"/>
    <mergeCell ref="L48:L50"/>
    <mergeCell ref="A48:A50"/>
    <mergeCell ref="B48:B50"/>
    <mergeCell ref="C48:C50"/>
    <mergeCell ref="F48:F50"/>
    <mergeCell ref="G48:G50"/>
    <mergeCell ref="H45:H47"/>
    <mergeCell ref="I45:I47"/>
    <mergeCell ref="J45:J47"/>
    <mergeCell ref="K45:K47"/>
    <mergeCell ref="L45:L47"/>
    <mergeCell ref="A45:A47"/>
    <mergeCell ref="B45:B47"/>
    <mergeCell ref="C45:C47"/>
    <mergeCell ref="F45:F47"/>
    <mergeCell ref="G45:G47"/>
    <mergeCell ref="H42:H44"/>
    <mergeCell ref="I42:I44"/>
    <mergeCell ref="J42:J44"/>
    <mergeCell ref="K42:K44"/>
    <mergeCell ref="L42:L44"/>
    <mergeCell ref="A42:A44"/>
    <mergeCell ref="B42:B44"/>
    <mergeCell ref="C42:C44"/>
    <mergeCell ref="F42:F44"/>
    <mergeCell ref="G42:G44"/>
    <mergeCell ref="H39:H41"/>
    <mergeCell ref="I39:I41"/>
    <mergeCell ref="J39:J41"/>
    <mergeCell ref="K39:K41"/>
    <mergeCell ref="L39:L41"/>
    <mergeCell ref="A39:A41"/>
    <mergeCell ref="B39:B41"/>
    <mergeCell ref="C39:C41"/>
    <mergeCell ref="F39:F41"/>
    <mergeCell ref="G39:G41"/>
    <mergeCell ref="H36:H38"/>
    <mergeCell ref="I36:I38"/>
    <mergeCell ref="J36:J38"/>
    <mergeCell ref="K36:K38"/>
    <mergeCell ref="L36:L38"/>
    <mergeCell ref="A36:A38"/>
    <mergeCell ref="B36:B38"/>
    <mergeCell ref="C36:C38"/>
    <mergeCell ref="F36:F38"/>
    <mergeCell ref="G36:G38"/>
    <mergeCell ref="H33:H35"/>
    <mergeCell ref="I33:I35"/>
    <mergeCell ref="J33:J35"/>
    <mergeCell ref="K33:K35"/>
    <mergeCell ref="L33:L35"/>
    <mergeCell ref="A33:A35"/>
    <mergeCell ref="B33:B35"/>
    <mergeCell ref="C33:C35"/>
    <mergeCell ref="F33:F35"/>
    <mergeCell ref="G33:G35"/>
    <mergeCell ref="H30:H32"/>
    <mergeCell ref="I30:I32"/>
    <mergeCell ref="J30:J32"/>
    <mergeCell ref="K30:K32"/>
    <mergeCell ref="L30:L32"/>
    <mergeCell ref="A30:A32"/>
    <mergeCell ref="B30:B32"/>
    <mergeCell ref="C30:C32"/>
    <mergeCell ref="F30:F32"/>
    <mergeCell ref="G30:G32"/>
    <mergeCell ref="H27:H29"/>
    <mergeCell ref="I27:I29"/>
    <mergeCell ref="J27:J29"/>
    <mergeCell ref="K27:K29"/>
    <mergeCell ref="L27:L29"/>
    <mergeCell ref="A27:A29"/>
    <mergeCell ref="B27:B29"/>
    <mergeCell ref="C27:C29"/>
    <mergeCell ref="F27:F29"/>
    <mergeCell ref="G27:G29"/>
    <mergeCell ref="H24:H26"/>
    <mergeCell ref="I24:I26"/>
    <mergeCell ref="J24:J26"/>
    <mergeCell ref="K24:K26"/>
    <mergeCell ref="L24:L26"/>
    <mergeCell ref="A24:A26"/>
    <mergeCell ref="B24:B26"/>
    <mergeCell ref="C24:C26"/>
    <mergeCell ref="F24:F26"/>
    <mergeCell ref="G24:G26"/>
    <mergeCell ref="H21:H23"/>
    <mergeCell ref="I21:I23"/>
    <mergeCell ref="J21:J23"/>
    <mergeCell ref="K21:K23"/>
    <mergeCell ref="L21:L23"/>
    <mergeCell ref="A21:A23"/>
    <mergeCell ref="B21:B23"/>
    <mergeCell ref="C21:C23"/>
    <mergeCell ref="F21:F23"/>
    <mergeCell ref="G21:G23"/>
    <mergeCell ref="H18:H20"/>
    <mergeCell ref="I18:I20"/>
    <mergeCell ref="J18:J20"/>
    <mergeCell ref="K18:K20"/>
    <mergeCell ref="L18:L20"/>
    <mergeCell ref="A18:A20"/>
    <mergeCell ref="B18:B20"/>
    <mergeCell ref="C18:C20"/>
    <mergeCell ref="F18:F20"/>
    <mergeCell ref="G18:G20"/>
    <mergeCell ref="H15:H17"/>
    <mergeCell ref="I15:I17"/>
    <mergeCell ref="J15:J17"/>
    <mergeCell ref="K15:K17"/>
    <mergeCell ref="L15:L17"/>
    <mergeCell ref="A15:A17"/>
    <mergeCell ref="B15:B17"/>
    <mergeCell ref="C15:C17"/>
    <mergeCell ref="F15:F17"/>
    <mergeCell ref="G15:G17"/>
    <mergeCell ref="H12:H14"/>
    <mergeCell ref="I12:I14"/>
    <mergeCell ref="J12:J14"/>
    <mergeCell ref="K12:K14"/>
    <mergeCell ref="L12:L14"/>
    <mergeCell ref="A12:A14"/>
    <mergeCell ref="B12:B14"/>
    <mergeCell ref="C12:C14"/>
    <mergeCell ref="F12:F14"/>
    <mergeCell ref="G12:G14"/>
    <mergeCell ref="H9:H11"/>
    <mergeCell ref="I9:I11"/>
    <mergeCell ref="J9:J11"/>
    <mergeCell ref="K9:K11"/>
    <mergeCell ref="L9:L11"/>
    <mergeCell ref="A9:A11"/>
    <mergeCell ref="B9:B11"/>
    <mergeCell ref="C9:C11"/>
    <mergeCell ref="F9:F11"/>
    <mergeCell ref="G9:G11"/>
    <mergeCell ref="D78:E78"/>
    <mergeCell ref="D79:E79"/>
    <mergeCell ref="A2:L2"/>
    <mergeCell ref="A75:K75"/>
    <mergeCell ref="A6:A8"/>
    <mergeCell ref="B6:B8"/>
    <mergeCell ref="C6:C8"/>
    <mergeCell ref="F6:F8"/>
    <mergeCell ref="G6:G8"/>
    <mergeCell ref="H6:H8"/>
    <mergeCell ref="I6:I8"/>
    <mergeCell ref="J6:J8"/>
    <mergeCell ref="K6:K8"/>
    <mergeCell ref="L6:L8"/>
    <mergeCell ref="A4:L4"/>
    <mergeCell ref="A3:L3"/>
  </mergeCells>
  <phoneticPr fontId="1" type="noConversion"/>
  <conditionalFormatting sqref="H6 H8">
    <cfRule type="cellIs" dxfId="45" priority="177" operator="greaterThan">
      <formula>33</formula>
    </cfRule>
  </conditionalFormatting>
  <conditionalFormatting sqref="H7">
    <cfRule type="cellIs" dxfId="44" priority="164" operator="greaterThan">
      <formula>33</formula>
    </cfRule>
  </conditionalFormatting>
  <conditionalFormatting sqref="H9 H11">
    <cfRule type="cellIs" dxfId="43" priority="46" operator="greaterThan">
      <formula>33</formula>
    </cfRule>
  </conditionalFormatting>
  <conditionalFormatting sqref="H10">
    <cfRule type="cellIs" dxfId="42" priority="45" operator="greaterThan">
      <formula>33</formula>
    </cfRule>
  </conditionalFormatting>
  <conditionalFormatting sqref="H12 H14">
    <cfRule type="cellIs" dxfId="41" priority="44" operator="greaterThan">
      <formula>33</formula>
    </cfRule>
  </conditionalFormatting>
  <conditionalFormatting sqref="H13">
    <cfRule type="cellIs" dxfId="40" priority="43" operator="greaterThan">
      <formula>33</formula>
    </cfRule>
  </conditionalFormatting>
  <conditionalFormatting sqref="H15 H17">
    <cfRule type="cellIs" dxfId="39" priority="42" operator="greaterThan">
      <formula>33</formula>
    </cfRule>
  </conditionalFormatting>
  <conditionalFormatting sqref="H16">
    <cfRule type="cellIs" dxfId="38" priority="41" operator="greaterThan">
      <formula>33</formula>
    </cfRule>
  </conditionalFormatting>
  <conditionalFormatting sqref="H18 H20">
    <cfRule type="cellIs" dxfId="37" priority="40" operator="greaterThan">
      <formula>33</formula>
    </cfRule>
  </conditionalFormatting>
  <conditionalFormatting sqref="H19">
    <cfRule type="cellIs" dxfId="36" priority="39" operator="greaterThan">
      <formula>33</formula>
    </cfRule>
  </conditionalFormatting>
  <conditionalFormatting sqref="H21 H23">
    <cfRule type="cellIs" dxfId="35" priority="38" operator="greaterThan">
      <formula>33</formula>
    </cfRule>
  </conditionalFormatting>
  <conditionalFormatting sqref="H22">
    <cfRule type="cellIs" dxfId="34" priority="37" operator="greaterThan">
      <formula>33</formula>
    </cfRule>
  </conditionalFormatting>
  <conditionalFormatting sqref="H24 H26">
    <cfRule type="cellIs" dxfId="33" priority="36" operator="greaterThan">
      <formula>33</formula>
    </cfRule>
  </conditionalFormatting>
  <conditionalFormatting sqref="H25">
    <cfRule type="cellIs" dxfId="32" priority="35" operator="greaterThan">
      <formula>33</formula>
    </cfRule>
  </conditionalFormatting>
  <conditionalFormatting sqref="H27 H29">
    <cfRule type="cellIs" dxfId="31" priority="34" operator="greaterThan">
      <formula>33</formula>
    </cfRule>
  </conditionalFormatting>
  <conditionalFormatting sqref="H28">
    <cfRule type="cellIs" dxfId="30" priority="33" operator="greaterThan">
      <formula>33</formula>
    </cfRule>
  </conditionalFormatting>
  <conditionalFormatting sqref="H30 H32">
    <cfRule type="cellIs" dxfId="29" priority="32" operator="greaterThan">
      <formula>33</formula>
    </cfRule>
  </conditionalFormatting>
  <conditionalFormatting sqref="H31">
    <cfRule type="cellIs" dxfId="28" priority="31" operator="greaterThan">
      <formula>33</formula>
    </cfRule>
  </conditionalFormatting>
  <conditionalFormatting sqref="H33 H35">
    <cfRule type="cellIs" dxfId="27" priority="30" operator="greaterThan">
      <formula>33</formula>
    </cfRule>
  </conditionalFormatting>
  <conditionalFormatting sqref="H34">
    <cfRule type="cellIs" dxfId="26" priority="29" operator="greaterThan">
      <formula>33</formula>
    </cfRule>
  </conditionalFormatting>
  <conditionalFormatting sqref="H36 H38">
    <cfRule type="cellIs" dxfId="25" priority="28" operator="greaterThan">
      <formula>33</formula>
    </cfRule>
  </conditionalFormatting>
  <conditionalFormatting sqref="H37">
    <cfRule type="cellIs" dxfId="24" priority="27" operator="greaterThan">
      <formula>33</formula>
    </cfRule>
  </conditionalFormatting>
  <conditionalFormatting sqref="H39 H41">
    <cfRule type="cellIs" dxfId="23" priority="26" operator="greaterThan">
      <formula>33</formula>
    </cfRule>
  </conditionalFormatting>
  <conditionalFormatting sqref="H40">
    <cfRule type="cellIs" dxfId="22" priority="25" operator="greaterThan">
      <formula>33</formula>
    </cfRule>
  </conditionalFormatting>
  <conditionalFormatting sqref="H42 H44">
    <cfRule type="cellIs" dxfId="21" priority="24" operator="greaterThan">
      <formula>33</formula>
    </cfRule>
  </conditionalFormatting>
  <conditionalFormatting sqref="H43">
    <cfRule type="cellIs" dxfId="20" priority="23" operator="greaterThan">
      <formula>33</formula>
    </cfRule>
  </conditionalFormatting>
  <conditionalFormatting sqref="H45 H47">
    <cfRule type="cellIs" dxfId="19" priority="22" operator="greaterThan">
      <formula>33</formula>
    </cfRule>
  </conditionalFormatting>
  <conditionalFormatting sqref="H46">
    <cfRule type="cellIs" dxfId="18" priority="21" operator="greaterThan">
      <formula>33</formula>
    </cfRule>
  </conditionalFormatting>
  <conditionalFormatting sqref="H48 H50">
    <cfRule type="cellIs" dxfId="17" priority="20" operator="greaterThan">
      <formula>33</formula>
    </cfRule>
  </conditionalFormatting>
  <conditionalFormatting sqref="H49">
    <cfRule type="cellIs" dxfId="16" priority="19" operator="greaterThan">
      <formula>33</formula>
    </cfRule>
  </conditionalFormatting>
  <conditionalFormatting sqref="H51 H53">
    <cfRule type="cellIs" dxfId="15" priority="18" operator="greaterThan">
      <formula>33</formula>
    </cfRule>
  </conditionalFormatting>
  <conditionalFormatting sqref="H52">
    <cfRule type="cellIs" dxfId="14" priority="17" operator="greaterThan">
      <formula>33</formula>
    </cfRule>
  </conditionalFormatting>
  <conditionalFormatting sqref="H54 H56">
    <cfRule type="cellIs" dxfId="13" priority="16" operator="greaterThan">
      <formula>33</formula>
    </cfRule>
  </conditionalFormatting>
  <conditionalFormatting sqref="H55">
    <cfRule type="cellIs" dxfId="12" priority="15" operator="greaterThan">
      <formula>33</formula>
    </cfRule>
  </conditionalFormatting>
  <conditionalFormatting sqref="H57 H59">
    <cfRule type="cellIs" dxfId="11" priority="14" operator="greaterThan">
      <formula>33</formula>
    </cfRule>
  </conditionalFormatting>
  <conditionalFormatting sqref="H58">
    <cfRule type="cellIs" dxfId="10" priority="13" operator="greaterThan">
      <formula>33</formula>
    </cfRule>
  </conditionalFormatting>
  <conditionalFormatting sqref="H60 H62">
    <cfRule type="cellIs" dxfId="9" priority="12" operator="greaterThan">
      <formula>33</formula>
    </cfRule>
  </conditionalFormatting>
  <conditionalFormatting sqref="H61">
    <cfRule type="cellIs" dxfId="8" priority="11" operator="greaterThan">
      <formula>33</formula>
    </cfRule>
  </conditionalFormatting>
  <conditionalFormatting sqref="H63 H65">
    <cfRule type="cellIs" dxfId="7" priority="10" operator="greaterThan">
      <formula>33</formula>
    </cfRule>
  </conditionalFormatting>
  <conditionalFormatting sqref="H64">
    <cfRule type="cellIs" dxfId="6" priority="9" operator="greaterThan">
      <formula>33</formula>
    </cfRule>
  </conditionalFormatting>
  <conditionalFormatting sqref="H66 H68">
    <cfRule type="cellIs" dxfId="5" priority="8" operator="greaterThan">
      <formula>33</formula>
    </cfRule>
  </conditionalFormatting>
  <conditionalFormatting sqref="H67">
    <cfRule type="cellIs" dxfId="4" priority="7" operator="greaterThan">
      <formula>33</formula>
    </cfRule>
  </conditionalFormatting>
  <conditionalFormatting sqref="H69 H71">
    <cfRule type="cellIs" dxfId="3" priority="6" operator="greaterThan">
      <formula>33</formula>
    </cfRule>
  </conditionalFormatting>
  <conditionalFormatting sqref="H70">
    <cfRule type="cellIs" dxfId="2" priority="5" operator="greaterThan">
      <formula>33</formula>
    </cfRule>
  </conditionalFormatting>
  <conditionalFormatting sqref="H72 H74">
    <cfRule type="cellIs" dxfId="1" priority="4" operator="greaterThan">
      <formula>33</formula>
    </cfRule>
  </conditionalFormatting>
  <conditionalFormatting sqref="H73">
    <cfRule type="cellIs" dxfId="0" priority="3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2023-12-14T11:37:55Z</cp:lastPrinted>
  <dcterms:created xsi:type="dcterms:W3CDTF">2018-10-01T14:43:23Z</dcterms:created>
  <dcterms:modified xsi:type="dcterms:W3CDTF">2026-05-27T14:10:46Z</dcterms:modified>
</cp:coreProperties>
</file>