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300"/>
  </bookViews>
  <sheets>
    <sheet name="1" sheetId="6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/>
  <c r="I5" s="1"/>
  <c r="J5" s="1"/>
  <c r="K5" l="1"/>
  <c r="L5" s="1"/>
  <c r="L6" s="1"/>
</calcChain>
</file>

<file path=xl/sharedStrings.xml><?xml version="1.0" encoding="utf-8"?>
<sst xmlns="http://schemas.openxmlformats.org/spreadsheetml/2006/main" count="21" uniqueCount="21">
  <si>
    <t>Приложение № 2 к извещению об электронном аукционе</t>
  </si>
  <si>
    <t>Обоснование начальной (максимальной) цены контракта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</si>
  <si>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</si>
  <si>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</si>
  <si>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</si>
  <si>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</si>
  <si>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</si>
  <si>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</si>
  <si>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Поставщик №1</t>
  </si>
  <si>
    <t xml:space="preserve">Поставщик №2 </t>
  </si>
  <si>
    <t xml:space="preserve">Поставщик №3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</si>
  <si>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</si>
  <si>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</si>
  <si>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color indexed="8"/>
        <rFont val="Times New Roman"/>
        <charset val="204"/>
      </rPr>
      <t xml:space="preserve">коэффициент вариации цен V (%)           </t>
    </r>
    <r>
      <rPr>
        <i/>
        <sz val="10"/>
        <color indexed="8"/>
        <rFont val="Times New Roman"/>
        <charset val="204"/>
      </rPr>
      <t xml:space="preserve">                               (не должен превышать 33%)</t>
    </r>
  </si>
  <si>
    <t>Цена за единицу изм. (руб.)</t>
  </si>
  <si>
    <t>Н(М)ЦК, ЦКЕП контракта с учетом округле-ния цены за единицу (руб.)</t>
  </si>
  <si>
    <t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По проведенному расчету Н(М)ЦК, ЦКЕП контракта составила, руб.: 150000 руб. 00 коп.</t>
  </si>
  <si>
    <t>НМЦК включает все расходы, связанные с исполнением контракта, в том числе расходы на доставку, страхование, уплату таможенных пошлин, налоги, сборы и другие обязательные платежи.</t>
  </si>
  <si>
    <t>Начальная (максимальная) цена контракта рассчитана методом сопоставимых рыночных цен (анализа рынка)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Министерства экономического развития Российской Федерации от 2.10.2013 г. №567. Согласно полученной из общедоступных источников (сети Интернет, каталогов, прайсов, рекламе).</t>
  </si>
  <si>
    <t>шт</t>
  </si>
  <si>
    <t>Скорлупа фольгированная ППУ 159*40 L-1 метр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</si>
</sst>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2"/>
      <color theme="1"/>
      <name val="Times New Roman"/>
      <charset val="204"/>
    </font>
    <font>
      <sz val="10"/>
      <name val="Times New Roman"/>
      <charset val="204"/>
    </font>
    <font>
      <u/>
      <sz val="10"/>
      <color indexed="12"/>
      <name val="Calibri"/>
      <charset val="134"/>
    </font>
    <font>
      <u/>
      <sz val="11"/>
      <color theme="10"/>
      <name val="Calibri"/>
      <charset val="134"/>
      <scheme val="minor"/>
    </font>
    <font>
      <sz val="10"/>
      <name val="Arial Cyr"/>
      <charset val="204"/>
    </font>
    <font>
      <sz val="11"/>
      <color theme="1"/>
      <name val="Calibri"/>
      <charset val="204"/>
      <scheme val="minor"/>
    </font>
    <font>
      <i/>
      <sz val="10"/>
      <color indexed="8"/>
      <name val="Times New Roman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</cellStyleXfs>
  <cellXfs count="37">
    <xf numFmtId="0" fontId="0" fillId="0" borderId="0" xfId="0"/>
    <xf numFmtId="0" fontId="1" fillId="0" borderId="0" xfId="4" applyFont="1"/>
    <xf numFmtId="0" fontId="2" fillId="0" borderId="3" xfId="4" applyFont="1" applyBorder="1" applyAlignment="1">
      <alignment horizontal="center" vertical="top" wrapText="1"/>
    </xf>
    <xf numFmtId="0" fontId="2" fillId="0" borderId="2" xfId="4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1" fillId="0" borderId="2" xfId="4" applyFont="1" applyFill="1" applyBorder="1" applyAlignment="1">
      <alignment horizontal="center" vertical="center" wrapText="1"/>
    </xf>
    <xf numFmtId="2" fontId="1" fillId="2" borderId="2" xfId="4" applyNumberFormat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2" fontId="1" fillId="0" borderId="2" xfId="4" applyNumberFormat="1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4" applyFont="1" applyAlignment="1">
      <alignment horizontal="center"/>
    </xf>
    <xf numFmtId="0" fontId="2" fillId="0" borderId="0" xfId="4" applyFont="1" applyAlignment="1">
      <alignment horizontal="left" wrapText="1"/>
    </xf>
    <xf numFmtId="0" fontId="2" fillId="0" borderId="2" xfId="4" applyFont="1" applyFill="1" applyBorder="1" applyAlignment="1">
      <alignment horizontal="center" vertical="top" wrapText="1"/>
    </xf>
    <xf numFmtId="0" fontId="1" fillId="2" borderId="2" xfId="4" applyFont="1" applyFill="1" applyBorder="1" applyAlignment="1">
      <alignment horizontal="center" vertical="center"/>
    </xf>
    <xf numFmtId="2" fontId="2" fillId="0" borderId="0" xfId="4" applyNumberFormat="1" applyFont="1" applyAlignment="1">
      <alignment vertical="center"/>
    </xf>
    <xf numFmtId="0" fontId="2" fillId="0" borderId="0" xfId="4" applyFont="1" applyBorder="1" applyAlignment="1">
      <alignment vertical="center"/>
    </xf>
    <xf numFmtId="2" fontId="2" fillId="0" borderId="0" xfId="4" applyNumberFormat="1" applyFont="1" applyBorder="1" applyAlignment="1">
      <alignment horizontal="center" vertical="center"/>
    </xf>
    <xf numFmtId="0" fontId="2" fillId="0" borderId="8" xfId="4" applyFont="1" applyBorder="1" applyAlignment="1">
      <alignment vertical="center"/>
    </xf>
    <xf numFmtId="2" fontId="2" fillId="0" borderId="0" xfId="4" applyNumberFormat="1" applyFont="1" applyAlignment="1">
      <alignment horizontal="left" wrapText="1"/>
    </xf>
    <xf numFmtId="2" fontId="2" fillId="0" borderId="0" xfId="4" applyNumberFormat="1" applyFont="1" applyAlignment="1">
      <alignment horizontal="center"/>
    </xf>
    <xf numFmtId="4" fontId="1" fillId="2" borderId="2" xfId="4" applyNumberFormat="1" applyFont="1" applyFill="1" applyBorder="1" applyAlignment="1">
      <alignment horizontal="center" vertical="center" wrapText="1"/>
    </xf>
    <xf numFmtId="2" fontId="10" fillId="0" borderId="2" xfId="4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2" fillId="0" borderId="0" xfId="4" applyFont="1" applyAlignment="1">
      <alignment horizont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2" fontId="2" fillId="0" borderId="2" xfId="4" applyNumberFormat="1" applyFont="1" applyFill="1" applyBorder="1" applyAlignment="1">
      <alignment horizontal="center" vertical="top" wrapText="1"/>
    </xf>
    <xf numFmtId="0" fontId="2" fillId="0" borderId="2" xfId="4" applyFont="1" applyBorder="1" applyAlignment="1">
      <alignment horizontal="center" vertical="top" wrapText="1"/>
    </xf>
    <xf numFmtId="0" fontId="1" fillId="0" borderId="0" xfId="4" applyFont="1" applyBorder="1" applyAlignment="1">
      <alignment horizontal="left" vertical="center"/>
    </xf>
    <xf numFmtId="0" fontId="1" fillId="0" borderId="0" xfId="4" applyFont="1" applyAlignment="1">
      <alignment horizontal="left" wrapText="1"/>
    </xf>
    <xf numFmtId="0" fontId="1" fillId="0" borderId="0" xfId="4" applyFont="1" applyAlignment="1">
      <alignment horizontal="left" vertical="top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048750" y="2314575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001000" y="22860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155575</xdr:colOff>
      <xdr:row>3</xdr:row>
      <xdr:rowOff>1068705</xdr:rowOff>
    </xdr:from>
    <xdr:to>
      <xdr:col>11</xdr:col>
      <xdr:colOff>1641475</xdr:colOff>
      <xdr:row>3</xdr:row>
      <xdr:rowOff>1430655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11737975" y="243078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A13"/>
  <sheetViews>
    <sheetView tabSelected="1" view="pageBreakPreview" zoomScale="120" zoomScaleNormal="110" workbookViewId="0">
      <selection activeCell="B5" sqref="B5"/>
    </sheetView>
  </sheetViews>
  <sheetFormatPr defaultColWidth="9.140625" defaultRowHeight="12.75"/>
  <cols>
    <col min="1" max="1" width="3.140625" style="1" customWidth="1"/>
    <col min="2" max="2" width="42.85546875" style="1" customWidth="1"/>
    <col min="3" max="3" width="9.140625" style="1"/>
    <col min="4" max="4" width="8.5703125" style="1" customWidth="1"/>
    <col min="5" max="5" width="13" style="1" customWidth="1"/>
    <col min="6" max="6" width="13.140625" style="1" customWidth="1"/>
    <col min="7" max="7" width="13.5703125" style="1" customWidth="1"/>
    <col min="8" max="8" width="17.140625" style="1" customWidth="1"/>
    <col min="9" max="9" width="15.7109375" style="1" customWidth="1"/>
    <col min="10" max="10" width="18.5703125" style="1" customWidth="1"/>
    <col min="11" max="11" width="19.7109375" style="1" customWidth="1"/>
    <col min="12" max="12" width="26.7109375" style="1" customWidth="1"/>
    <col min="13" max="13" width="9.140625" style="1" hidden="1" customWidth="1"/>
    <col min="14" max="14" width="9.5703125" style="1" hidden="1" customWidth="1"/>
    <col min="15" max="18" width="9.140625" style="1"/>
    <col min="19" max="19" width="30.7109375" style="1" customWidth="1"/>
    <col min="20" max="166" width="9.140625" style="1"/>
    <col min="167" max="167" width="3.140625" style="1" customWidth="1"/>
    <col min="168" max="168" width="44.5703125" style="1" customWidth="1"/>
    <col min="169" max="169" width="34.5703125" style="1" customWidth="1"/>
    <col min="170" max="170" width="12.140625" style="1" customWidth="1"/>
    <col min="171" max="171" width="8.5703125" style="1" customWidth="1"/>
    <col min="172" max="172" width="22.5703125" style="1" customWidth="1"/>
    <col min="173" max="173" width="17.5703125" style="1" customWidth="1"/>
    <col min="174" max="174" width="18.5703125" style="1" customWidth="1"/>
    <col min="175" max="175" width="19.85546875" style="1" customWidth="1"/>
    <col min="176" max="176" width="18.5703125" style="1" customWidth="1"/>
    <col min="177" max="177" width="30.140625" style="1" customWidth="1"/>
    <col min="178" max="178" width="40.42578125" style="1" customWidth="1"/>
    <col min="179" max="179" width="23.5703125" style="1" customWidth="1"/>
    <col min="180" max="180" width="21.42578125" style="1" customWidth="1"/>
    <col min="181" max="181" width="23.85546875" style="1" customWidth="1"/>
    <col min="182" max="183" width="9" style="1" hidden="1" customWidth="1"/>
    <col min="184" max="16384" width="9.140625" style="1"/>
  </cols>
  <sheetData>
    <row r="1" spans="1:14" ht="29.25" customHeight="1">
      <c r="K1" s="23" t="s">
        <v>0</v>
      </c>
      <c r="L1" s="23"/>
      <c r="M1" s="23"/>
      <c r="N1" s="23"/>
    </row>
    <row r="2" spans="1:14" ht="39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39" customHeight="1">
      <c r="A3" s="33" t="s">
        <v>2</v>
      </c>
      <c r="B3" s="33" t="s">
        <v>3</v>
      </c>
      <c r="C3" s="34" t="s">
        <v>4</v>
      </c>
      <c r="D3" s="34" t="s">
        <v>5</v>
      </c>
      <c r="E3" s="25" t="s">
        <v>6</v>
      </c>
      <c r="F3" s="26"/>
      <c r="G3" s="27"/>
      <c r="H3" s="28" t="s">
        <v>7</v>
      </c>
      <c r="I3" s="28"/>
      <c r="J3" s="28"/>
      <c r="K3" s="29"/>
      <c r="L3" s="29"/>
    </row>
    <row r="4" spans="1:14" ht="123.95" customHeight="1">
      <c r="A4" s="34"/>
      <c r="B4" s="34"/>
      <c r="C4" s="35"/>
      <c r="D4" s="35"/>
      <c r="E4" s="2" t="s">
        <v>8</v>
      </c>
      <c r="F4" s="2" t="s">
        <v>9</v>
      </c>
      <c r="G4" s="2" t="s">
        <v>10</v>
      </c>
      <c r="H4" s="3" t="s">
        <v>11</v>
      </c>
      <c r="I4" s="3" t="s">
        <v>12</v>
      </c>
      <c r="J4" s="12" t="s">
        <v>13</v>
      </c>
      <c r="K4" s="3" t="s">
        <v>14</v>
      </c>
      <c r="L4" s="3" t="s">
        <v>15</v>
      </c>
    </row>
    <row r="5" spans="1:14" ht="29.1" customHeight="1">
      <c r="A5" s="4">
        <v>1</v>
      </c>
      <c r="B5" s="22" t="s">
        <v>20</v>
      </c>
      <c r="C5" s="5" t="s">
        <v>19</v>
      </c>
      <c r="D5" s="7">
        <v>80</v>
      </c>
      <c r="E5" s="8">
        <v>1300</v>
      </c>
      <c r="F5" s="21">
        <v>1238</v>
      </c>
      <c r="G5" s="21">
        <v>1517</v>
      </c>
      <c r="H5" s="6">
        <f t="shared" ref="H5" si="0">AVERAGE(E5:G5)</f>
        <v>1351.6666666666667</v>
      </c>
      <c r="I5" s="13">
        <f t="shared" ref="I5" si="1">SQRT(((SUM((POWER(G5-H5,2)),(POWER(F5-H5,2)),(POWER(E5-H5,2)))/(COLUMNS(E5:G5)-1))))</f>
        <v>146.50028441383085</v>
      </c>
      <c r="J5" s="13">
        <f t="shared" ref="J5" si="2">I5/H5*100</f>
        <v>10.838492065141617</v>
      </c>
      <c r="K5" s="20">
        <f>H5</f>
        <v>1351.6666666666667</v>
      </c>
      <c r="L5" s="6">
        <f t="shared" ref="L5" si="3">D5*K5</f>
        <v>108133.33333333334</v>
      </c>
    </row>
    <row r="6" spans="1:14">
      <c r="B6" s="9"/>
      <c r="E6" s="10"/>
      <c r="F6" s="10"/>
      <c r="G6" s="10"/>
      <c r="L6" s="19">
        <f>SUM(L5:L5)</f>
        <v>108133.33333333334</v>
      </c>
    </row>
    <row r="7" spans="1:14">
      <c r="B7" s="9"/>
    </row>
    <row r="8" spans="1:14">
      <c r="B8" s="9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14"/>
      <c r="K9" s="15"/>
      <c r="L9" s="16"/>
      <c r="M9" s="17"/>
      <c r="N9" s="14"/>
    </row>
    <row r="10" spans="1:14" ht="12.75" customHeight="1">
      <c r="A10" s="36" t="s">
        <v>16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>
      <c r="A12" s="31" t="s">
        <v>17</v>
      </c>
      <c r="B12" s="31"/>
      <c r="C12" s="31"/>
      <c r="D12" s="31"/>
      <c r="E12" s="31"/>
      <c r="F12" s="31"/>
      <c r="G12" s="31"/>
      <c r="H12" s="31"/>
      <c r="I12" s="31"/>
      <c r="J12" s="31"/>
      <c r="K12" s="11"/>
      <c r="L12" s="18"/>
      <c r="M12" s="11"/>
      <c r="N12" s="11"/>
    </row>
    <row r="13" spans="1:14">
      <c r="A13" s="32" t="s">
        <v>18</v>
      </c>
      <c r="B13" s="32"/>
      <c r="C13" s="32"/>
      <c r="D13" s="32"/>
      <c r="E13" s="32"/>
      <c r="F13" s="32"/>
      <c r="G13" s="32"/>
      <c r="H13" s="32"/>
      <c r="I13" s="32"/>
      <c r="J13" s="32"/>
      <c r="K13" s="11"/>
      <c r="L13" s="11"/>
      <c r="M13" s="11"/>
      <c r="N13" s="11"/>
    </row>
  </sheetData>
  <mergeCells count="13">
    <mergeCell ref="A9:I9"/>
    <mergeCell ref="A12:J12"/>
    <mergeCell ref="A13:J13"/>
    <mergeCell ref="A3:A4"/>
    <mergeCell ref="B3:B4"/>
    <mergeCell ref="C3:C4"/>
    <mergeCell ref="D3:D4"/>
    <mergeCell ref="A10:N11"/>
    <mergeCell ref="K1:N1"/>
    <mergeCell ref="A2:N2"/>
    <mergeCell ref="E3:G3"/>
    <mergeCell ref="H3:J3"/>
    <mergeCell ref="K3:L3"/>
  </mergeCells>
  <pageMargins left="0.23622047244094499" right="0.23622047244094499" top="0.74803149606299202" bottom="0.74803149606299202" header="0.31496062992126" footer="0.31496062992126"/>
  <pageSetup paperSize="9" scale="6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ЮристСИ4</cp:lastModifiedBy>
  <dcterms:created xsi:type="dcterms:W3CDTF">2006-09-16T00:00:00Z</dcterms:created>
  <dcterms:modified xsi:type="dcterms:W3CDTF">2026-03-31T06:53:22Z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EB112903348649ECAB28B4581BC7466E_13</vt:lpwstr>
  </property>
  <property fmtid="{D5CDD505-2E9C-101B-9397-08002B2CF9AE}" pid="3" name="KSOProductBuildVer">
    <vt:lpwstr>1049-12.2.0.19805</vt:lpwstr>
  </property>
</Properties>
</file>