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15" windowWidth="19440" windowHeight="13230"/>
  </bookViews>
  <sheets>
    <sheet name="Расчет НМЦК" sheetId="1" r:id="rId1"/>
  </sheets>
  <definedNames>
    <definedName name="_xlnm.Print_Area" localSheetId="0">'Расчет НМЦК'!$A$1:$N$39</definedName>
  </definedNames>
  <calcPr calcId="145621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9" i="1"/>
  <c r="K20" i="1" l="1"/>
  <c r="K15" i="1" l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K9" i="1"/>
  <c r="L9" i="1" s="1"/>
  <c r="M9" i="1" s="1"/>
  <c r="K22" i="1"/>
  <c r="L22" i="1" s="1"/>
  <c r="M22" i="1" s="1"/>
  <c r="K21" i="1"/>
  <c r="L21" i="1" s="1"/>
  <c r="M21" i="1" s="1"/>
  <c r="L20" i="1"/>
  <c r="M20" i="1" s="1"/>
  <c r="K19" i="1"/>
  <c r="L19" i="1" s="1"/>
  <c r="M19" i="1" s="1"/>
  <c r="K18" i="1"/>
  <c r="L18" i="1" s="1"/>
  <c r="M18" i="1" s="1"/>
  <c r="K17" i="1"/>
  <c r="L17" i="1" s="1"/>
  <c r="M17" i="1" s="1"/>
  <c r="L16" i="1"/>
  <c r="M16" i="1" s="1"/>
  <c r="K25" i="1"/>
  <c r="L25" i="1" s="1"/>
  <c r="M25" i="1" s="1"/>
  <c r="K24" i="1"/>
  <c r="L24" i="1" s="1"/>
  <c r="M24" i="1" s="1"/>
  <c r="K23" i="1"/>
  <c r="L23" i="1" s="1"/>
  <c r="M23" i="1" s="1"/>
  <c r="L15" i="1" l="1"/>
  <c r="M15" i="1" s="1"/>
  <c r="N26" i="1"/>
</calcChain>
</file>

<file path=xl/sharedStrings.xml><?xml version="1.0" encoding="utf-8"?>
<sst xmlns="http://schemas.openxmlformats.org/spreadsheetml/2006/main" count="65" uniqueCount="50">
  <si>
    <t>ОБОСНОВАНИЕ НАЧАЛЬНОЙ (МАКСИМАЛЬНОЙ) ЦЕНЫ КОНТРАКТА</t>
  </si>
  <si>
    <t>Предмет контракта</t>
  </si>
  <si>
    <t>Основные характеристики объекта закупки:</t>
  </si>
  <si>
    <t>Используемый метод определения НМЦК 
с обоснованием:</t>
  </si>
  <si>
    <t>Метод сопоставимых рыночных цен (анализа рынка)</t>
  </si>
  <si>
    <t>Расчет НМЦК</t>
  </si>
  <si>
    <t>№      п/п</t>
  </si>
  <si>
    <t>Наименование объекта закупки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</si>
  <si>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</si>
  <si>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</si>
  <si>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</si>
  <si>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Источники ценовой информации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</si>
  <si>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</si>
  <si>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</si>
  <si>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Среднее квадратичное отклонение</t>
  </si>
  <si>
    <t>ИТОГО:</t>
  </si>
  <si>
    <t>(должность)</t>
  </si>
  <si>
    <t>подпись/расшифровка подписи</t>
  </si>
  <si>
    <r>
      <t>Средняя арифметическая цена за единицу        &lt;</t>
    </r>
    <r>
      <rPr>
        <b/>
        <i/>
        <sz val="11"/>
        <color rgb="FF000000"/>
        <rFont val="Times New Roman"/>
        <family val="1"/>
        <charset val="204"/>
      </rPr>
      <t>ц</t>
    </r>
    <r>
      <rPr>
        <b/>
        <sz val="11"/>
        <color rgb="FF000000"/>
        <rFont val="Times New Roman"/>
        <family val="1"/>
        <charset val="204"/>
      </rPr>
      <t xml:space="preserve">&gt; </t>
    </r>
  </si>
  <si>
    <r>
      <t xml:space="preserve">Коэффициент            вариации цен V (%)                                 </t>
    </r>
    <r>
      <rPr>
        <b/>
        <i/>
        <sz val="11"/>
        <color rgb="FF000000"/>
        <rFont val="Times New Roman"/>
        <family val="1"/>
        <charset val="204"/>
      </rPr>
      <t xml:space="preserve">         (не должен превышать 33%)</t>
    </r>
  </si>
  <si>
    <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11"/>
        <color rgb="FF000000"/>
        <rFont val="Times New Roman"/>
        <family val="1"/>
        <charset val="204"/>
      </rPr>
      <t>n</t>
    </r>
    <r>
      <rPr>
        <b/>
        <sz val="11"/>
        <color rgb="FF000000"/>
        <rFont val="Times New Roman"/>
        <family val="1"/>
        <charset val="204"/>
      </rPr>
      <t xml:space="preserve"> - количество значений, используемых в расчете;</t>
    </r>
    <r>
      <rPr>
        <sz val="11"/>
        <color rgb="FF000000"/>
        <rFont val="Calibri"/>
        <family val="2"/>
        <charset val="204"/>
      </rPr>
      <t xml:space="preserve">
</t>
    </r>
    <r>
      <rPr>
        <b/>
        <i/>
        <sz val="11"/>
        <color rgb="FF000000"/>
        <rFont val="Times New Roman"/>
        <family val="1"/>
        <charset val="204"/>
      </rPr>
      <t>i</t>
    </r>
    <r>
      <rPr>
        <b/>
        <sz val="11"/>
        <color rgb="FF000000"/>
        <rFont val="Times New Roman"/>
        <family val="1"/>
        <charset val="204"/>
      </rPr>
      <t xml:space="preserve"> - номер источника ценовой информации;</t>
    </r>
    <r>
      <rPr>
        <sz val="11"/>
        <color rgb="FF000000"/>
        <rFont val="Calibri"/>
        <family val="2"/>
        <charset val="204"/>
      </rPr>
      <t xml:space="preserve">
</t>
    </r>
    <r>
      <rPr>
        <b/>
        <sz val="11"/>
        <color rgb="FF000000"/>
        <rFont val="Times New Roman"/>
        <family val="1"/>
        <charset val="204"/>
      </rPr>
      <t xml:space="preserve">     - цена единицы</t>
    </r>
  </si>
  <si>
    <t xml:space="preserve">  </t>
  </si>
  <si>
    <t>А.В. Семенов</t>
  </si>
  <si>
    <t>штука</t>
  </si>
  <si>
    <t>упаковка</t>
  </si>
  <si>
    <t>Карандаш чернографитный</t>
  </si>
  <si>
    <t>Клей силикатный</t>
  </si>
  <si>
    <t>Клейкая лента скотч 50 мм</t>
  </si>
  <si>
    <t>Маркет перманентный, черный</t>
  </si>
  <si>
    <t>Ножницы</t>
  </si>
  <si>
    <t>Папка-уголок, А4</t>
  </si>
  <si>
    <t>Ручка шариковая синяя</t>
  </si>
  <si>
    <t>Скобы для степлера №10</t>
  </si>
  <si>
    <t>Скобы для степлера №24/6</t>
  </si>
  <si>
    <t>Скоросшиватели бумажные "Дело"</t>
  </si>
  <si>
    <t>Скрепки 28 мм (100шт./упак.)</t>
  </si>
  <si>
    <t>Скрепки 50 мм (50шт./упак.)</t>
  </si>
  <si>
    <t>Степлер №24/6</t>
  </si>
  <si>
    <t>Файл-вкладыш</t>
  </si>
  <si>
    <t>Резинку универсальная, 200 г</t>
  </si>
  <si>
    <t>Шпагат полипропиленовый, 1кг</t>
  </si>
  <si>
    <t>Корзина для бумаг</t>
  </si>
  <si>
    <t>Поставка канцелярских товаров</t>
  </si>
  <si>
    <t xml:space="preserve"> В соответствии с разделом "Описание объекта закупки (Техническим заданием)" </t>
  </si>
  <si>
    <t xml:space="preserve">Ответственное должностное лицо
Начальник отдела  обеспечения </t>
  </si>
  <si>
    <t>Дата подготовки обоснования НМЦК: 25.05.2026г.</t>
  </si>
  <si>
    <t>"25" мая 2026г.</t>
  </si>
  <si>
    <t xml:space="preserve">Источник получения информации №3             от 25.05.2026             № б/н (вхд.                        от 25.05.2026 №08387/В)          </t>
  </si>
  <si>
    <t xml:space="preserve">Источник получения информации №1             от 25.05.2026 г                №418 (вхд. от 25.05.2026 №08386/В)          </t>
  </si>
  <si>
    <t xml:space="preserve">Источник получения информации №2             от 25.05.2026 №113/05(вхд.  от 25.05.2026 №08388/В)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</si>
</sst>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1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33333"/>
      </left>
      <right style="medium">
        <color rgb="FF000000"/>
      </right>
      <top style="medium">
        <color indexed="64"/>
      </top>
      <bottom/>
      <diagonal/>
    </border>
    <border>
      <left style="medium">
        <color rgb="FF333333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 applyAlignment="1">
      <alignment horizontal="right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7" fillId="0" borderId="0" xfId="0" applyNumberFormat="1" applyFont="1"/>
    <xf numFmtId="0" fontId="3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/>
    <xf numFmtId="164" fontId="8" fillId="0" borderId="0" xfId="0" applyNumberFormat="1" applyFont="1"/>
    <xf numFmtId="164" fontId="2" fillId="0" borderId="0" xfId="0" applyNumberFormat="1" applyFont="1"/>
    <xf numFmtId="0" fontId="11" fillId="0" borderId="0" xfId="0" applyNumberFormat="1" applyFont="1"/>
    <xf numFmtId="0" fontId="13" fillId="0" borderId="7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horizontal="center" vertical="top" wrapText="1"/>
    </xf>
    <xf numFmtId="2" fontId="14" fillId="0" borderId="7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17" fillId="0" borderId="9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top" wrapText="1"/>
    </xf>
    <xf numFmtId="2" fontId="18" fillId="2" borderId="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9" fillId="0" borderId="7" xfId="0" applyNumberFormat="1" applyFont="1" applyBorder="1" applyAlignment="1">
      <alignment horizontal="left" vertical="center" wrapText="1"/>
    </xf>
    <xf numFmtId="0" fontId="1" fillId="2" borderId="0" xfId="0" applyNumberFormat="1" applyFont="1" applyFill="1" applyAlignment="1"/>
    <xf numFmtId="0" fontId="7" fillId="2" borderId="0" xfId="0" applyNumberFormat="1" applyFont="1" applyFill="1" applyAlignment="1"/>
    <xf numFmtId="0" fontId="3" fillId="2" borderId="0" xfId="0" applyNumberFormat="1" applyFont="1" applyFill="1" applyAlignment="1">
      <alignment horizontal="justify" vertical="center"/>
    </xf>
    <xf numFmtId="0" fontId="4" fillId="2" borderId="0" xfId="0" applyNumberFormat="1" applyFont="1" applyFill="1" applyAlignment="1"/>
    <xf numFmtId="0" fontId="2" fillId="2" borderId="0" xfId="0" applyNumberFormat="1" applyFont="1" applyFill="1" applyAlignment="1"/>
    <xf numFmtId="0" fontId="13" fillId="0" borderId="18" xfId="0" applyNumberFormat="1" applyFont="1" applyBorder="1" applyAlignment="1">
      <alignment horizontal="center" vertical="center" wrapText="1"/>
    </xf>
    <xf numFmtId="0" fontId="17" fillId="0" borderId="20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2" fontId="18" fillId="0" borderId="18" xfId="0" applyNumberFormat="1" applyFont="1" applyBorder="1" applyAlignment="1">
      <alignment horizontal="center" vertical="center" wrapText="1"/>
    </xf>
    <xf numFmtId="2" fontId="18" fillId="2" borderId="18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0" fontId="13" fillId="0" borderId="28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/>
    </xf>
    <xf numFmtId="2" fontId="19" fillId="0" borderId="29" xfId="0" applyNumberFormat="1" applyFont="1" applyBorder="1" applyAlignment="1">
      <alignment horizontal="center" vertical="center"/>
    </xf>
    <xf numFmtId="2" fontId="19" fillId="0" borderId="31" xfId="0" applyNumberFormat="1" applyFont="1" applyBorder="1" applyAlignment="1">
      <alignment horizontal="center" vertical="center"/>
    </xf>
    <xf numFmtId="2" fontId="19" fillId="0" borderId="32" xfId="0" applyNumberFormat="1" applyFont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4" fillId="0" borderId="7" xfId="0" applyNumberFormat="1" applyFont="1" applyBorder="1" applyAlignment="1">
      <alignment horizontal="left" vertical="center"/>
    </xf>
    <xf numFmtId="0" fontId="14" fillId="0" borderId="5" xfId="0" applyNumberFormat="1" applyFont="1" applyBorder="1" applyAlignment="1">
      <alignment horizontal="left" vertical="center"/>
    </xf>
    <xf numFmtId="0" fontId="14" fillId="0" borderId="8" xfId="0" applyNumberFormat="1" applyFont="1" applyBorder="1" applyAlignment="1">
      <alignment horizontal="left" vertical="center"/>
    </xf>
    <xf numFmtId="0" fontId="14" fillId="0" borderId="9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left" vertical="center" wrapText="1"/>
    </xf>
    <xf numFmtId="0" fontId="14" fillId="0" borderId="10" xfId="0" applyNumberFormat="1" applyFont="1" applyBorder="1" applyAlignment="1">
      <alignment horizontal="left" vertical="center" wrapText="1"/>
    </xf>
    <xf numFmtId="0" fontId="14" fillId="0" borderId="7" xfId="0" applyNumberFormat="1" applyFont="1" applyBorder="1" applyAlignment="1">
      <alignment horizontal="left" vertical="center" wrapText="1"/>
    </xf>
    <xf numFmtId="0" fontId="14" fillId="0" borderId="5" xfId="0" applyNumberFormat="1" applyFont="1" applyBorder="1" applyAlignment="1">
      <alignment horizontal="left" vertical="center" wrapText="1"/>
    </xf>
    <xf numFmtId="0" fontId="14" fillId="0" borderId="8" xfId="0" applyNumberFormat="1" applyFont="1" applyBorder="1" applyAlignment="1">
      <alignment horizontal="left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2" fillId="0" borderId="23" xfId="0" applyNumberFormat="1" applyFont="1" applyBorder="1" applyAlignment="1">
      <alignment horizontal="right" vertical="center" wrapText="1"/>
    </xf>
    <xf numFmtId="0" fontId="12" fillId="0" borderId="24" xfId="0" applyNumberFormat="1" applyFont="1" applyBorder="1" applyAlignment="1">
      <alignment horizontal="right" vertical="center" wrapText="1"/>
    </xf>
    <xf numFmtId="0" fontId="12" fillId="0" borderId="25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right" vertical="center" wrapText="1"/>
    </xf>
    <xf numFmtId="0" fontId="3" fillId="0" borderId="8" xfId="0" applyNumberFormat="1" applyFont="1" applyBorder="1" applyAlignment="1">
      <alignment horizontal="right" vertical="center" wrapText="1"/>
    </xf>
    <xf numFmtId="0" fontId="3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682636" y="4533900"/>
    <xdr:ext cx="1547957" cy="35242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941843" y="4321970"/>
    <xdr:ext cx="1428056" cy="750093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/>
      </xdr:blipFill>
      <xdr:spPr>
        <a:xfrm>
          <a:off x="10941843" y="4321970"/>
          <a:ext cx="1428056" cy="750093"/>
        </a:xfrm>
        <a:prstGeom prst="rect">
          <a:avLst/>
        </a:prstGeom>
      </xdr:spPr>
    </xdr:pic>
    <xdr:clientData/>
  </xdr:absoluteAnchor>
  <xdr:absoluteAnchor>
    <xdr:pos x="14690174" y="5074443"/>
    <xdr:ext cx="1485900" cy="36195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/>
      </xdr:blipFill>
      <xdr:spPr>
        <a:xfrm>
          <a:off x="14690174" y="5074443"/>
          <a:ext cx="1485900" cy="361950"/>
        </a:xfrm>
        <a:prstGeom prst="rect">
          <a:avLst/>
        </a:prstGeom>
      </xdr:spPr>
    </xdr:pic>
    <xdr:clientData/>
  </xdr:absoluteAnchor>
  <xdr:absoluteAnchor>
    <xdr:pos x="14478243" y="4507706"/>
    <xdr:ext cx="152400" cy="228600"/>
    <xdr:pic>
      <xdr:nvPicPr>
        <xdr:cNvPr id="5" name="Picture 4"/>
        <xdr:cNvPicPr/>
      </xdr:nvPicPr>
      <xdr:blipFill>
        <a:blip xmlns:r="http://schemas.openxmlformats.org/officeDocument/2006/relationships" r:embed="rId4" cstate="print"/>
        <a:srcRect/>
        <a:stretch/>
      </xdr:blipFill>
      <xdr:spPr>
        <a:xfrm>
          <a:off x="14478243" y="4507706"/>
          <a:ext cx="152400" cy="228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7"/>
  <sheetViews>
    <sheetView tabSelected="1" topLeftCell="A7" zoomScale="80" zoomScaleNormal="80" workbookViewId="0">
      <selection activeCell="N9" sqref="N9:N25"/>
    </sheetView>
  </sheetViews>
  <sheetFormatPr defaultColWidth="9.140625" defaultRowHeight="12.75" x14ac:dyDescent="0.2"/>
  <cols>
    <col min="1" max="1" width="6.28515625" style="1" customWidth="1"/>
    <col min="2" max="2" width="49.5703125" style="1" customWidth="1"/>
    <col min="3" max="5" width="14.28515625" style="1" customWidth="1"/>
    <col min="6" max="7" width="21.42578125" style="1" customWidth="1"/>
    <col min="8" max="8" width="21.28515625" style="1" customWidth="1"/>
    <col min="9" max="9" width="0.7109375" style="1" hidden="1" customWidth="1"/>
    <col min="10" max="10" width="19.28515625" style="1" hidden="1" customWidth="1"/>
    <col min="11" max="11" width="20" style="25" customWidth="1"/>
    <col min="12" max="12" width="27.42578125" style="1" customWidth="1"/>
    <col min="13" max="13" width="24.5703125" style="1" customWidth="1"/>
    <col min="14" max="14" width="41" style="1" customWidth="1"/>
    <col min="15" max="15" width="9.140625" style="1" customWidth="1"/>
    <col min="16" max="16384" width="9.140625" style="1"/>
  </cols>
  <sheetData>
    <row r="1" spans="1:14" ht="23.45" customHeigh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40.5" customHeight="1" thickBot="1" x14ac:dyDescent="0.2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</row>
    <row r="3" spans="1:14" ht="57.75" customHeight="1" thickBot="1" x14ac:dyDescent="0.25">
      <c r="A3" s="80" t="s">
        <v>1</v>
      </c>
      <c r="B3" s="81"/>
      <c r="C3" s="81"/>
      <c r="D3" s="81"/>
      <c r="E3" s="82"/>
      <c r="F3" s="74" t="s">
        <v>42</v>
      </c>
      <c r="G3" s="75"/>
      <c r="H3" s="75"/>
      <c r="I3" s="75"/>
      <c r="J3" s="75"/>
      <c r="K3" s="75"/>
      <c r="L3" s="75"/>
      <c r="M3" s="75"/>
      <c r="N3" s="76"/>
    </row>
    <row r="4" spans="1:14" ht="37.5" customHeight="1" thickBot="1" x14ac:dyDescent="0.25">
      <c r="A4" s="80" t="s">
        <v>2</v>
      </c>
      <c r="B4" s="81"/>
      <c r="C4" s="81"/>
      <c r="D4" s="81"/>
      <c r="E4" s="82"/>
      <c r="F4" s="77" t="s">
        <v>43</v>
      </c>
      <c r="G4" s="78"/>
      <c r="H4" s="78"/>
      <c r="I4" s="78"/>
      <c r="J4" s="78"/>
      <c r="K4" s="78"/>
      <c r="L4" s="78"/>
      <c r="M4" s="78"/>
      <c r="N4" s="79"/>
    </row>
    <row r="5" spans="1:14" ht="39" customHeight="1" x14ac:dyDescent="0.2">
      <c r="A5" s="58" t="s">
        <v>3</v>
      </c>
      <c r="B5" s="59"/>
      <c r="C5" s="59"/>
      <c r="D5" s="59"/>
      <c r="E5" s="60"/>
      <c r="F5" s="55" t="s">
        <v>4</v>
      </c>
      <c r="G5" s="56"/>
      <c r="H5" s="56"/>
      <c r="I5" s="56"/>
      <c r="J5" s="56"/>
      <c r="K5" s="56"/>
      <c r="L5" s="56"/>
      <c r="M5" s="56"/>
      <c r="N5" s="57"/>
    </row>
    <row r="6" spans="1:14" ht="29.25" customHeight="1" thickBot="1" x14ac:dyDescent="0.25">
      <c r="A6" s="61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3"/>
    </row>
    <row r="7" spans="1:14" ht="63.75" customHeight="1" thickBot="1" x14ac:dyDescent="0.25">
      <c r="A7" s="87" t="s">
        <v>6</v>
      </c>
      <c r="B7" s="87" t="s">
        <v>7</v>
      </c>
      <c r="C7" s="87" t="s">
        <v>8</v>
      </c>
      <c r="D7" s="87" t="s">
        <v>9</v>
      </c>
      <c r="E7" s="87" t="s">
        <v>10</v>
      </c>
      <c r="F7" s="64" t="s">
        <v>11</v>
      </c>
      <c r="G7" s="65"/>
      <c r="H7" s="65"/>
      <c r="I7" s="65"/>
      <c r="J7" s="66"/>
      <c r="K7" s="67" t="s">
        <v>12</v>
      </c>
      <c r="L7" s="68"/>
      <c r="M7" s="69"/>
      <c r="N7" s="15" t="s">
        <v>13</v>
      </c>
    </row>
    <row r="8" spans="1:14" ht="159" customHeight="1" thickBot="1" x14ac:dyDescent="0.25">
      <c r="A8" s="89"/>
      <c r="B8" s="88"/>
      <c r="C8" s="89"/>
      <c r="D8" s="89"/>
      <c r="E8" s="89"/>
      <c r="F8" s="13" t="s">
        <v>48</v>
      </c>
      <c r="G8" s="41" t="s">
        <v>49</v>
      </c>
      <c r="H8" s="32" t="s">
        <v>47</v>
      </c>
      <c r="I8" s="3"/>
      <c r="J8" s="3"/>
      <c r="K8" s="23" t="s">
        <v>18</v>
      </c>
      <c r="L8" s="14" t="s">
        <v>14</v>
      </c>
      <c r="M8" s="14" t="s">
        <v>19</v>
      </c>
      <c r="N8" s="14" t="s">
        <v>20</v>
      </c>
    </row>
    <row r="9" spans="1:14" ht="27.75" customHeight="1" thickBot="1" x14ac:dyDescent="0.25">
      <c r="A9" s="18">
        <v>1</v>
      </c>
      <c r="B9" s="26" t="s">
        <v>25</v>
      </c>
      <c r="C9" s="17" t="s">
        <v>23</v>
      </c>
      <c r="D9" s="51">
        <v>200</v>
      </c>
      <c r="E9" s="19">
        <v>3</v>
      </c>
      <c r="F9" s="43">
        <v>8.8000000000000007</v>
      </c>
      <c r="G9" s="47">
        <v>9.8000000000000007</v>
      </c>
      <c r="H9" s="44">
        <v>9.5</v>
      </c>
      <c r="I9" s="42"/>
      <c r="J9" s="20"/>
      <c r="K9" s="24">
        <f t="shared" ref="K9:K15" si="0">ROUND((F9+G9+H9+I9+J9)/3, 2)</f>
        <v>9.3699999999999992</v>
      </c>
      <c r="L9" s="21">
        <f t="shared" ref="L9:L14" si="1">SQRT(((F9-K9)^2+(G9-K9)^2+(H9-K9)^2)/(E9-1))</f>
        <v>0.51317638293280787</v>
      </c>
      <c r="M9" s="22">
        <f t="shared" ref="M9:M15" si="2">L9*100/K9</f>
        <v>5.476802379218868</v>
      </c>
      <c r="N9" s="24">
        <f>D9*K9</f>
        <v>1873.9999999999998</v>
      </c>
    </row>
    <row r="10" spans="1:14" ht="27.75" customHeight="1" thickBot="1" x14ac:dyDescent="0.25">
      <c r="A10" s="18">
        <v>2</v>
      </c>
      <c r="B10" s="26" t="s">
        <v>26</v>
      </c>
      <c r="C10" s="17" t="s">
        <v>23</v>
      </c>
      <c r="D10" s="52">
        <v>21</v>
      </c>
      <c r="E10" s="19">
        <v>3</v>
      </c>
      <c r="F10" s="43">
        <v>20</v>
      </c>
      <c r="G10" s="47">
        <v>20</v>
      </c>
      <c r="H10" s="44">
        <v>20</v>
      </c>
      <c r="I10" s="42"/>
      <c r="J10" s="20"/>
      <c r="K10" s="24">
        <f t="shared" si="0"/>
        <v>20</v>
      </c>
      <c r="L10" s="21">
        <f t="shared" si="1"/>
        <v>0</v>
      </c>
      <c r="M10" s="22">
        <f t="shared" si="2"/>
        <v>0</v>
      </c>
      <c r="N10" s="24">
        <f t="shared" ref="N10:N25" si="3">D10*K10</f>
        <v>420</v>
      </c>
    </row>
    <row r="11" spans="1:14" ht="27.75" customHeight="1" thickBot="1" x14ac:dyDescent="0.25">
      <c r="A11" s="18">
        <v>3</v>
      </c>
      <c r="B11" s="26" t="s">
        <v>27</v>
      </c>
      <c r="C11" s="17" t="s">
        <v>23</v>
      </c>
      <c r="D11" s="53">
        <v>50</v>
      </c>
      <c r="E11" s="19">
        <v>3</v>
      </c>
      <c r="F11" s="43">
        <v>68</v>
      </c>
      <c r="G11" s="49">
        <v>80</v>
      </c>
      <c r="H11" s="44">
        <v>87</v>
      </c>
      <c r="I11" s="20"/>
      <c r="J11" s="20"/>
      <c r="K11" s="24">
        <f t="shared" si="0"/>
        <v>78.33</v>
      </c>
      <c r="L11" s="21">
        <f t="shared" si="1"/>
        <v>9.6090244041734021</v>
      </c>
      <c r="M11" s="22">
        <f t="shared" si="2"/>
        <v>12.267361680292867</v>
      </c>
      <c r="N11" s="24">
        <f t="shared" si="3"/>
        <v>3916.5</v>
      </c>
    </row>
    <row r="12" spans="1:14" ht="33.75" customHeight="1" thickBot="1" x14ac:dyDescent="0.25">
      <c r="A12" s="18">
        <v>4</v>
      </c>
      <c r="B12" s="26" t="s">
        <v>28</v>
      </c>
      <c r="C12" s="17" t="s">
        <v>23</v>
      </c>
      <c r="D12" s="51">
        <v>38</v>
      </c>
      <c r="E12" s="19">
        <v>3</v>
      </c>
      <c r="F12" s="43">
        <v>25</v>
      </c>
      <c r="G12" s="47">
        <v>24.1</v>
      </c>
      <c r="H12" s="44">
        <v>25</v>
      </c>
      <c r="I12" s="20"/>
      <c r="J12" s="20"/>
      <c r="K12" s="24">
        <f t="shared" si="0"/>
        <v>24.7</v>
      </c>
      <c r="L12" s="21">
        <f t="shared" si="1"/>
        <v>0.51961524227066236</v>
      </c>
      <c r="M12" s="22">
        <f t="shared" si="2"/>
        <v>2.1037054342941794</v>
      </c>
      <c r="N12" s="24">
        <f t="shared" si="3"/>
        <v>938.6</v>
      </c>
    </row>
    <row r="13" spans="1:14" ht="27.75" customHeight="1" thickBot="1" x14ac:dyDescent="0.25">
      <c r="A13" s="18">
        <v>5</v>
      </c>
      <c r="B13" s="26" t="s">
        <v>29</v>
      </c>
      <c r="C13" s="17" t="s">
        <v>23</v>
      </c>
      <c r="D13" s="51">
        <v>20</v>
      </c>
      <c r="E13" s="19">
        <v>3</v>
      </c>
      <c r="F13" s="43">
        <v>120</v>
      </c>
      <c r="G13" s="47">
        <v>135</v>
      </c>
      <c r="H13" s="44">
        <v>146</v>
      </c>
      <c r="I13" s="42"/>
      <c r="J13" s="20"/>
      <c r="K13" s="24">
        <f t="shared" si="0"/>
        <v>133.66999999999999</v>
      </c>
      <c r="L13" s="21">
        <f t="shared" si="1"/>
        <v>13.051181938813052</v>
      </c>
      <c r="M13" s="22">
        <f t="shared" si="2"/>
        <v>9.7637330282135508</v>
      </c>
      <c r="N13" s="24">
        <f t="shared" si="3"/>
        <v>2673.3999999999996</v>
      </c>
    </row>
    <row r="14" spans="1:14" ht="27.75" customHeight="1" thickBot="1" x14ac:dyDescent="0.25">
      <c r="A14" s="18">
        <v>6</v>
      </c>
      <c r="B14" s="26" t="s">
        <v>30</v>
      </c>
      <c r="C14" s="17" t="s">
        <v>23</v>
      </c>
      <c r="D14" s="51">
        <v>200</v>
      </c>
      <c r="E14" s="19">
        <v>3</v>
      </c>
      <c r="F14" s="43">
        <v>8.5</v>
      </c>
      <c r="G14" s="49">
        <v>9.9</v>
      </c>
      <c r="H14" s="44">
        <v>9.1999999999999993</v>
      </c>
      <c r="I14" s="42"/>
      <c r="J14" s="20"/>
      <c r="K14" s="24">
        <f t="shared" si="0"/>
        <v>9.1999999999999993</v>
      </c>
      <c r="L14" s="21">
        <f t="shared" si="1"/>
        <v>0.70000000000000018</v>
      </c>
      <c r="M14" s="22">
        <f t="shared" si="2"/>
        <v>7.6086956521739149</v>
      </c>
      <c r="N14" s="24">
        <f t="shared" si="3"/>
        <v>1839.9999999999998</v>
      </c>
    </row>
    <row r="15" spans="1:14" ht="32.25" customHeight="1" thickBot="1" x14ac:dyDescent="0.25">
      <c r="A15" s="18">
        <v>7</v>
      </c>
      <c r="B15" s="26" t="s">
        <v>34</v>
      </c>
      <c r="C15" s="17" t="s">
        <v>23</v>
      </c>
      <c r="D15" s="53">
        <v>2000</v>
      </c>
      <c r="E15" s="19">
        <v>3</v>
      </c>
      <c r="F15" s="43">
        <v>15.5</v>
      </c>
      <c r="G15" s="48">
        <v>16.3</v>
      </c>
      <c r="H15" s="44">
        <v>18</v>
      </c>
      <c r="I15" s="42"/>
      <c r="J15" s="20"/>
      <c r="K15" s="24">
        <f t="shared" si="0"/>
        <v>16.600000000000001</v>
      </c>
      <c r="L15" s="21">
        <f>SQRT(((F15-K15)^2+(G15-K15)^2+(H15-K15)^2)/(E15-1))</f>
        <v>1.2767145334803705</v>
      </c>
      <c r="M15" s="22">
        <f t="shared" si="2"/>
        <v>7.6910514065082554</v>
      </c>
      <c r="N15" s="24">
        <f t="shared" si="3"/>
        <v>33200</v>
      </c>
    </row>
    <row r="16" spans="1:14" ht="27.75" customHeight="1" thickBot="1" x14ac:dyDescent="0.25">
      <c r="A16" s="18">
        <v>8</v>
      </c>
      <c r="B16" s="26" t="s">
        <v>31</v>
      </c>
      <c r="C16" s="17" t="s">
        <v>23</v>
      </c>
      <c r="D16" s="52">
        <v>1000</v>
      </c>
      <c r="E16" s="19">
        <v>3</v>
      </c>
      <c r="F16" s="43">
        <v>13.5</v>
      </c>
      <c r="G16" s="47">
        <v>14.8</v>
      </c>
      <c r="H16" s="44">
        <v>14.5</v>
      </c>
      <c r="I16" s="42"/>
      <c r="J16" s="20"/>
      <c r="K16" s="24">
        <v>14.5</v>
      </c>
      <c r="L16" s="21">
        <f t="shared" ref="L16:L22" si="4">SQRT(((F16-K16)^2+(G16-K16)^2+(H16-K16)^2)/(E16-1))</f>
        <v>0.73824115301167026</v>
      </c>
      <c r="M16" s="22">
        <f t="shared" ref="M16:M22" si="5">L16*100/K16</f>
        <v>5.0913182966322088</v>
      </c>
      <c r="N16" s="24">
        <f t="shared" si="3"/>
        <v>14500</v>
      </c>
    </row>
    <row r="17" spans="1:14" ht="27.75" customHeight="1" thickBot="1" x14ac:dyDescent="0.25">
      <c r="A17" s="18">
        <v>9</v>
      </c>
      <c r="B17" s="26" t="s">
        <v>32</v>
      </c>
      <c r="C17" s="17" t="s">
        <v>24</v>
      </c>
      <c r="D17" s="51">
        <v>100</v>
      </c>
      <c r="E17" s="19">
        <v>3</v>
      </c>
      <c r="F17" s="43">
        <v>15</v>
      </c>
      <c r="G17" s="48">
        <v>17.8</v>
      </c>
      <c r="H17" s="44">
        <v>20</v>
      </c>
      <c r="I17" s="42"/>
      <c r="J17" s="20"/>
      <c r="K17" s="24">
        <f t="shared" ref="K17:K22" si="6">ROUND((F17+G17+H17+I17+J17)/3, 2)</f>
        <v>17.600000000000001</v>
      </c>
      <c r="L17" s="21">
        <f t="shared" si="4"/>
        <v>2.5059928172283339</v>
      </c>
      <c r="M17" s="22">
        <f t="shared" si="5"/>
        <v>14.238595552433713</v>
      </c>
      <c r="N17" s="24">
        <f t="shared" si="3"/>
        <v>1760.0000000000002</v>
      </c>
    </row>
    <row r="18" spans="1:14" ht="27.75" customHeight="1" thickBot="1" x14ac:dyDescent="0.25">
      <c r="A18" s="18">
        <v>10</v>
      </c>
      <c r="B18" s="26" t="s">
        <v>33</v>
      </c>
      <c r="C18" s="17" t="s">
        <v>24</v>
      </c>
      <c r="D18" s="51">
        <v>200</v>
      </c>
      <c r="E18" s="19">
        <v>3</v>
      </c>
      <c r="F18" s="43">
        <v>22</v>
      </c>
      <c r="G18" s="49">
        <v>21.9</v>
      </c>
      <c r="H18" s="44">
        <v>25</v>
      </c>
      <c r="I18" s="42"/>
      <c r="J18" s="20"/>
      <c r="K18" s="24">
        <f t="shared" si="6"/>
        <v>22.97</v>
      </c>
      <c r="L18" s="21">
        <f t="shared" si="4"/>
        <v>1.7616327653628612</v>
      </c>
      <c r="M18" s="22">
        <f t="shared" si="5"/>
        <v>7.6692762967473271</v>
      </c>
      <c r="N18" s="24">
        <f t="shared" si="3"/>
        <v>4594</v>
      </c>
    </row>
    <row r="19" spans="1:14" ht="34.5" customHeight="1" thickBot="1" x14ac:dyDescent="0.25">
      <c r="A19" s="18">
        <v>11</v>
      </c>
      <c r="B19" s="26" t="s">
        <v>35</v>
      </c>
      <c r="C19" s="17" t="s">
        <v>24</v>
      </c>
      <c r="D19" s="51">
        <v>200</v>
      </c>
      <c r="E19" s="19">
        <v>3</v>
      </c>
      <c r="F19" s="43">
        <v>19</v>
      </c>
      <c r="G19" s="47">
        <v>23.6</v>
      </c>
      <c r="H19" s="44">
        <v>21</v>
      </c>
      <c r="I19" s="42"/>
      <c r="J19" s="20"/>
      <c r="K19" s="24">
        <f t="shared" si="6"/>
        <v>21.2</v>
      </c>
      <c r="L19" s="21">
        <f t="shared" si="4"/>
        <v>2.3065125189341602</v>
      </c>
      <c r="M19" s="22">
        <f t="shared" si="5"/>
        <v>10.879776032708303</v>
      </c>
      <c r="N19" s="24">
        <f t="shared" si="3"/>
        <v>4240</v>
      </c>
    </row>
    <row r="20" spans="1:14" ht="33.75" customHeight="1" thickBot="1" x14ac:dyDescent="0.25">
      <c r="A20" s="18">
        <v>12</v>
      </c>
      <c r="B20" s="26" t="s">
        <v>36</v>
      </c>
      <c r="C20" s="17" t="s">
        <v>24</v>
      </c>
      <c r="D20" s="52">
        <v>50</v>
      </c>
      <c r="E20" s="19">
        <v>3</v>
      </c>
      <c r="F20" s="43">
        <v>62</v>
      </c>
      <c r="G20" s="47">
        <v>68.099999999999994</v>
      </c>
      <c r="H20" s="44">
        <v>65</v>
      </c>
      <c r="I20" s="42"/>
      <c r="J20" s="20"/>
      <c r="K20" s="24">
        <f t="shared" si="6"/>
        <v>65.03</v>
      </c>
      <c r="L20" s="21">
        <f t="shared" si="4"/>
        <v>3.050139341079352</v>
      </c>
      <c r="M20" s="22">
        <f t="shared" si="5"/>
        <v>4.6903572829145812</v>
      </c>
      <c r="N20" s="24">
        <f t="shared" si="3"/>
        <v>3251.5</v>
      </c>
    </row>
    <row r="21" spans="1:14" ht="27.75" customHeight="1" thickBot="1" x14ac:dyDescent="0.25">
      <c r="A21" s="18">
        <v>13</v>
      </c>
      <c r="B21" s="26" t="s">
        <v>37</v>
      </c>
      <c r="C21" s="17" t="s">
        <v>23</v>
      </c>
      <c r="D21" s="51">
        <v>50</v>
      </c>
      <c r="E21" s="19">
        <v>3</v>
      </c>
      <c r="F21" s="45">
        <v>124</v>
      </c>
      <c r="G21" s="50">
        <v>228</v>
      </c>
      <c r="H21" s="44">
        <v>164</v>
      </c>
      <c r="I21" s="42"/>
      <c r="J21" s="20"/>
      <c r="K21" s="24">
        <f t="shared" si="6"/>
        <v>172</v>
      </c>
      <c r="L21" s="21">
        <f t="shared" si="4"/>
        <v>52.459508194416003</v>
      </c>
      <c r="M21" s="22">
        <f t="shared" si="5"/>
        <v>30.499714066520934</v>
      </c>
      <c r="N21" s="24">
        <f t="shared" si="3"/>
        <v>8600</v>
      </c>
    </row>
    <row r="22" spans="1:14" ht="27.75" customHeight="1" thickBot="1" x14ac:dyDescent="0.25">
      <c r="A22" s="18">
        <v>14</v>
      </c>
      <c r="B22" s="26" t="s">
        <v>38</v>
      </c>
      <c r="C22" s="17" t="s">
        <v>23</v>
      </c>
      <c r="D22" s="54">
        <v>7500</v>
      </c>
      <c r="E22" s="19">
        <v>3</v>
      </c>
      <c r="F22" s="43">
        <v>1.7</v>
      </c>
      <c r="G22" s="48">
        <v>2.4</v>
      </c>
      <c r="H22" s="44">
        <v>2.6</v>
      </c>
      <c r="I22" s="20"/>
      <c r="J22" s="20"/>
      <c r="K22" s="24">
        <f t="shared" si="6"/>
        <v>2.23</v>
      </c>
      <c r="L22" s="21">
        <f t="shared" si="4"/>
        <v>0.47259919593668381</v>
      </c>
      <c r="M22" s="22">
        <f t="shared" si="5"/>
        <v>21.192789055456672</v>
      </c>
      <c r="N22" s="24">
        <f t="shared" si="3"/>
        <v>16725</v>
      </c>
    </row>
    <row r="23" spans="1:14" ht="30.75" customHeight="1" thickBot="1" x14ac:dyDescent="0.25">
      <c r="A23" s="18">
        <v>15</v>
      </c>
      <c r="B23" s="26" t="s">
        <v>39</v>
      </c>
      <c r="C23" s="17" t="s">
        <v>24</v>
      </c>
      <c r="D23" s="51">
        <v>12</v>
      </c>
      <c r="E23" s="19">
        <v>3</v>
      </c>
      <c r="F23" s="43">
        <v>650</v>
      </c>
      <c r="G23" s="49">
        <v>675</v>
      </c>
      <c r="H23" s="44">
        <v>680</v>
      </c>
      <c r="I23" s="20"/>
      <c r="J23" s="20"/>
      <c r="K23" s="24">
        <f t="shared" ref="K23:K25" si="7">ROUND((F23+G23+H23+I23+J23)/3, 2)</f>
        <v>668.33</v>
      </c>
      <c r="L23" s="21">
        <f t="shared" ref="L23:L25" si="8">SQRT(((F23-K23)^2+(G23-K23)^2+(H23-K23)^2)/(E23-1))</f>
        <v>16.072751786797429</v>
      </c>
      <c r="M23" s="22">
        <f t="shared" ref="M23:M25" si="9">L23*100/K23</f>
        <v>2.4049125113039111</v>
      </c>
      <c r="N23" s="24">
        <f t="shared" si="3"/>
        <v>8019.9600000000009</v>
      </c>
    </row>
    <row r="24" spans="1:14" ht="36" customHeight="1" thickBot="1" x14ac:dyDescent="0.25">
      <c r="A24" s="18">
        <v>16</v>
      </c>
      <c r="B24" s="26" t="s">
        <v>40</v>
      </c>
      <c r="C24" s="17" t="s">
        <v>23</v>
      </c>
      <c r="D24" s="52">
        <v>5</v>
      </c>
      <c r="E24" s="19">
        <v>3</v>
      </c>
      <c r="F24" s="43">
        <v>320</v>
      </c>
      <c r="G24" s="47">
        <v>340</v>
      </c>
      <c r="H24" s="44">
        <v>310</v>
      </c>
      <c r="I24" s="20"/>
      <c r="J24" s="20"/>
      <c r="K24" s="24">
        <f t="shared" si="7"/>
        <v>323.33</v>
      </c>
      <c r="L24" s="21">
        <f t="shared" si="8"/>
        <v>15.275252862064182</v>
      </c>
      <c r="M24" s="22">
        <f t="shared" si="9"/>
        <v>4.7243537135632891</v>
      </c>
      <c r="N24" s="24">
        <f t="shared" si="3"/>
        <v>1616.6499999999999</v>
      </c>
    </row>
    <row r="25" spans="1:14" ht="27.75" customHeight="1" thickBot="1" x14ac:dyDescent="0.25">
      <c r="A25" s="33">
        <v>17</v>
      </c>
      <c r="B25" s="34" t="s">
        <v>41</v>
      </c>
      <c r="C25" s="35" t="s">
        <v>23</v>
      </c>
      <c r="D25" s="51">
        <v>50</v>
      </c>
      <c r="E25" s="36">
        <v>3</v>
      </c>
      <c r="F25" s="46">
        <v>142</v>
      </c>
      <c r="G25" s="48">
        <v>148</v>
      </c>
      <c r="H25" s="44">
        <v>150</v>
      </c>
      <c r="I25" s="37"/>
      <c r="J25" s="37"/>
      <c r="K25" s="38">
        <f t="shared" si="7"/>
        <v>146.66999999999999</v>
      </c>
      <c r="L25" s="39">
        <f t="shared" si="8"/>
        <v>4.1633340005337072</v>
      </c>
      <c r="M25" s="40">
        <f t="shared" si="9"/>
        <v>2.8385723055387655</v>
      </c>
      <c r="N25" s="24">
        <f t="shared" si="3"/>
        <v>7333.4999999999991</v>
      </c>
    </row>
    <row r="26" spans="1:14" ht="27" customHeight="1" thickBot="1" x14ac:dyDescent="0.25">
      <c r="A26" s="90" t="s">
        <v>15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2"/>
      <c r="N26" s="16">
        <f>SUM(N9:N25)</f>
        <v>115503.11</v>
      </c>
    </row>
    <row r="27" spans="1:14" s="4" customFormat="1" ht="31.5" customHeight="1" thickBot="1" x14ac:dyDescent="0.3">
      <c r="A27" s="93" t="s">
        <v>45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/>
    </row>
    <row r="28" spans="1:14" ht="15.75" x14ac:dyDescent="0.25">
      <c r="A28" s="86"/>
      <c r="B28" s="86"/>
      <c r="C28" s="86"/>
      <c r="D28" s="86"/>
      <c r="E28" s="86"/>
      <c r="F28" s="86"/>
      <c r="G28" s="5"/>
      <c r="H28" s="5"/>
      <c r="I28" s="5"/>
      <c r="J28"/>
      <c r="K28" s="27"/>
    </row>
    <row r="29" spans="1:14" ht="31.5" customHeight="1" x14ac:dyDescent="0.25">
      <c r="A29" s="83" t="s">
        <v>44</v>
      </c>
      <c r="B29" s="84"/>
      <c r="C29" s="84"/>
      <c r="D29" s="84"/>
      <c r="E29" s="84"/>
      <c r="F29" s="85"/>
      <c r="G29" s="5"/>
      <c r="H29" s="5"/>
      <c r="I29" s="5"/>
      <c r="J29"/>
      <c r="K29" s="27"/>
    </row>
    <row r="30" spans="1:14" ht="15.75" customHeight="1" x14ac:dyDescent="0.25">
      <c r="A30" s="86" t="s">
        <v>16</v>
      </c>
      <c r="B30" s="86"/>
      <c r="C30" s="86"/>
      <c r="D30" s="86"/>
      <c r="E30" s="86"/>
      <c r="F30" s="86"/>
      <c r="G30" s="5"/>
      <c r="H30" s="5"/>
      <c r="I30" s="5"/>
      <c r="J30" s="6"/>
      <c r="K30" s="28" t="s">
        <v>21</v>
      </c>
    </row>
    <row r="31" spans="1:14" ht="15.75" customHeight="1" x14ac:dyDescent="0.25">
      <c r="A31" s="5"/>
      <c r="B31" s="5"/>
      <c r="C31" s="86" t="s">
        <v>22</v>
      </c>
      <c r="D31" s="86"/>
      <c r="E31" s="86"/>
      <c r="F31" s="86"/>
      <c r="G31" s="5"/>
      <c r="H31" s="5"/>
      <c r="I31" s="5"/>
      <c r="J31" s="6"/>
      <c r="K31" s="28"/>
    </row>
    <row r="32" spans="1:14" ht="15.75" customHeight="1" x14ac:dyDescent="0.25">
      <c r="A32" s="86" t="s">
        <v>17</v>
      </c>
      <c r="B32" s="86"/>
      <c r="C32" s="86"/>
      <c r="D32" s="86"/>
      <c r="E32" s="86"/>
      <c r="F32" s="86"/>
      <c r="G32" s="5"/>
      <c r="H32" s="5"/>
      <c r="I32" s="5"/>
      <c r="J32" s="6"/>
      <c r="K32" s="28"/>
    </row>
    <row r="33" spans="1:13" ht="15.75" x14ac:dyDescent="0.25">
      <c r="A33" s="7"/>
      <c r="B33" s="7"/>
      <c r="C33" s="7"/>
      <c r="D33" s="7"/>
      <c r="E33" s="6"/>
      <c r="F33" s="6"/>
      <c r="G33" s="6"/>
      <c r="H33" s="6"/>
      <c r="I33" s="6"/>
      <c r="J33" s="6"/>
      <c r="K33" s="28"/>
    </row>
    <row r="34" spans="1:13" ht="15.75" x14ac:dyDescent="0.2">
      <c r="A34" s="2"/>
      <c r="B34" s="2"/>
      <c r="C34" s="2"/>
      <c r="D34" s="86" t="s">
        <v>46</v>
      </c>
      <c r="E34" s="86"/>
      <c r="F34" s="86"/>
      <c r="G34" s="5"/>
      <c r="H34" s="5"/>
      <c r="I34" s="5"/>
      <c r="J34" s="2"/>
      <c r="K34" s="29"/>
    </row>
    <row r="35" spans="1:13" ht="15.75" x14ac:dyDescent="0.2">
      <c r="A35" s="2"/>
      <c r="B35" s="2"/>
      <c r="C35" s="2"/>
      <c r="D35" s="2"/>
      <c r="E35" s="5"/>
      <c r="F35" s="5"/>
      <c r="G35" s="5"/>
      <c r="H35" s="5"/>
      <c r="I35" s="5"/>
      <c r="J35" s="2"/>
      <c r="K35" s="29"/>
    </row>
    <row r="36" spans="1:13" ht="15.75" x14ac:dyDescent="0.25">
      <c r="A36" s="96"/>
      <c r="B36" s="96"/>
      <c r="C36" s="96"/>
      <c r="D36" s="96"/>
      <c r="E36" s="96"/>
      <c r="F36" s="96"/>
      <c r="G36" s="8"/>
      <c r="H36" s="8"/>
      <c r="I36" s="8"/>
      <c r="J36" s="6"/>
      <c r="K36" s="28"/>
    </row>
    <row r="37" spans="1:13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30"/>
      <c r="L37" s="10"/>
    </row>
    <row r="38" spans="1:13" x14ac:dyDescent="0.2">
      <c r="A38" s="12"/>
      <c r="B38" s="9"/>
      <c r="C38" s="9"/>
      <c r="D38" s="9"/>
      <c r="E38" s="9"/>
      <c r="F38" s="9"/>
      <c r="G38" s="9"/>
      <c r="H38" s="9"/>
      <c r="I38" s="9"/>
      <c r="J38" s="9"/>
      <c r="K38" s="30"/>
      <c r="L38" s="10"/>
    </row>
    <row r="39" spans="1:13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30"/>
      <c r="L39" s="10"/>
    </row>
    <row r="40" spans="1:13" x14ac:dyDescent="0.2">
      <c r="K40" s="31"/>
      <c r="L40" s="10"/>
    </row>
    <row r="41" spans="1:13" x14ac:dyDescent="0.2">
      <c r="K41" s="31"/>
      <c r="L41" s="10"/>
    </row>
    <row r="42" spans="1:13" x14ac:dyDescent="0.2">
      <c r="K42" s="31"/>
    </row>
    <row r="43" spans="1:13" x14ac:dyDescent="0.2">
      <c r="K43" s="31"/>
      <c r="L43" s="10"/>
      <c r="M43" s="11"/>
    </row>
    <row r="44" spans="1:13" x14ac:dyDescent="0.2">
      <c r="K44" s="31"/>
      <c r="L44" s="11"/>
    </row>
    <row r="45" spans="1:13" x14ac:dyDescent="0.2">
      <c r="K45" s="31"/>
    </row>
    <row r="46" spans="1:13" x14ac:dyDescent="0.2">
      <c r="K46" s="31"/>
    </row>
    <row r="47" spans="1:13" x14ac:dyDescent="0.2">
      <c r="K47" s="31"/>
      <c r="L47" s="10"/>
    </row>
    <row r="48" spans="1:13" x14ac:dyDescent="0.2">
      <c r="K48" s="31"/>
    </row>
    <row r="49" spans="11:11" x14ac:dyDescent="0.2">
      <c r="K49" s="31"/>
    </row>
    <row r="50" spans="11:11" x14ac:dyDescent="0.2">
      <c r="K50" s="31"/>
    </row>
    <row r="51" spans="11:11" x14ac:dyDescent="0.2">
      <c r="K51" s="31"/>
    </row>
    <row r="52" spans="11:11" x14ac:dyDescent="0.2">
      <c r="K52" s="31"/>
    </row>
    <row r="53" spans="11:11" x14ac:dyDescent="0.2">
      <c r="K53" s="31"/>
    </row>
    <row r="54" spans="11:11" x14ac:dyDescent="0.2">
      <c r="K54" s="31"/>
    </row>
    <row r="55" spans="11:11" x14ac:dyDescent="0.2">
      <c r="K55" s="31"/>
    </row>
    <row r="56" spans="11:11" x14ac:dyDescent="0.2">
      <c r="K56" s="31"/>
    </row>
    <row r="57" spans="11:11" x14ac:dyDescent="0.2">
      <c r="K57" s="31"/>
    </row>
    <row r="58" spans="11:11" x14ac:dyDescent="0.2">
      <c r="K58" s="31"/>
    </row>
    <row r="59" spans="11:11" x14ac:dyDescent="0.2">
      <c r="K59" s="31"/>
    </row>
    <row r="60" spans="11:11" x14ac:dyDescent="0.2">
      <c r="K60" s="31"/>
    </row>
    <row r="61" spans="11:11" x14ac:dyDescent="0.2">
      <c r="K61" s="31"/>
    </row>
    <row r="62" spans="11:11" x14ac:dyDescent="0.2">
      <c r="K62" s="31"/>
    </row>
    <row r="63" spans="11:11" x14ac:dyDescent="0.2">
      <c r="K63" s="31"/>
    </row>
    <row r="64" spans="11:11" x14ac:dyDescent="0.2">
      <c r="K64" s="31"/>
    </row>
    <row r="65" spans="11:11" x14ac:dyDescent="0.2">
      <c r="K65" s="31"/>
    </row>
    <row r="66" spans="11:11" x14ac:dyDescent="0.2">
      <c r="K66" s="31"/>
    </row>
    <row r="67" spans="11:11" x14ac:dyDescent="0.2">
      <c r="K67" s="31"/>
    </row>
    <row r="68" spans="11:11" x14ac:dyDescent="0.2">
      <c r="K68" s="31"/>
    </row>
    <row r="69" spans="11:11" x14ac:dyDescent="0.2">
      <c r="K69" s="31"/>
    </row>
    <row r="70" spans="11:11" x14ac:dyDescent="0.2">
      <c r="K70" s="31"/>
    </row>
    <row r="71" spans="11:11" x14ac:dyDescent="0.2">
      <c r="K71" s="31"/>
    </row>
    <row r="72" spans="11:11" x14ac:dyDescent="0.2">
      <c r="K72" s="31"/>
    </row>
    <row r="73" spans="11:11" x14ac:dyDescent="0.2">
      <c r="K73" s="31"/>
    </row>
    <row r="74" spans="11:11" x14ac:dyDescent="0.2">
      <c r="K74" s="31"/>
    </row>
    <row r="75" spans="11:11" x14ac:dyDescent="0.2">
      <c r="K75" s="31"/>
    </row>
    <row r="76" spans="11:11" x14ac:dyDescent="0.2">
      <c r="K76" s="31"/>
    </row>
    <row r="77" spans="11:11" x14ac:dyDescent="0.2">
      <c r="K77" s="31"/>
    </row>
    <row r="78" spans="11:11" x14ac:dyDescent="0.2">
      <c r="K78" s="31"/>
    </row>
    <row r="79" spans="11:11" x14ac:dyDescent="0.2">
      <c r="K79" s="31"/>
    </row>
    <row r="80" spans="11:11" x14ac:dyDescent="0.2">
      <c r="K80" s="31"/>
    </row>
    <row r="81" spans="11:11" x14ac:dyDescent="0.2">
      <c r="K81" s="31"/>
    </row>
    <row r="82" spans="11:11" x14ac:dyDescent="0.2">
      <c r="K82" s="31"/>
    </row>
    <row r="83" spans="11:11" x14ac:dyDescent="0.2">
      <c r="K83" s="31"/>
    </row>
    <row r="84" spans="11:11" x14ac:dyDescent="0.2">
      <c r="K84" s="31"/>
    </row>
    <row r="85" spans="11:11" x14ac:dyDescent="0.2">
      <c r="K85" s="31"/>
    </row>
    <row r="86" spans="11:11" x14ac:dyDescent="0.2">
      <c r="K86" s="31"/>
    </row>
    <row r="87" spans="11:11" x14ac:dyDescent="0.2">
      <c r="K87" s="31"/>
    </row>
    <row r="88" spans="11:11" x14ac:dyDescent="0.2">
      <c r="K88" s="31"/>
    </row>
    <row r="89" spans="11:11" x14ac:dyDescent="0.2">
      <c r="K89" s="31"/>
    </row>
    <row r="90" spans="11:11" x14ac:dyDescent="0.2">
      <c r="K90" s="31"/>
    </row>
    <row r="91" spans="11:11" x14ac:dyDescent="0.2">
      <c r="K91" s="31"/>
    </row>
    <row r="92" spans="11:11" x14ac:dyDescent="0.2">
      <c r="K92" s="31"/>
    </row>
    <row r="93" spans="11:11" x14ac:dyDescent="0.2">
      <c r="K93" s="31"/>
    </row>
    <row r="94" spans="11:11" x14ac:dyDescent="0.2">
      <c r="K94" s="31"/>
    </row>
    <row r="95" spans="11:11" x14ac:dyDescent="0.2">
      <c r="K95" s="31"/>
    </row>
    <row r="96" spans="11:11" x14ac:dyDescent="0.2">
      <c r="K96" s="31"/>
    </row>
    <row r="97" spans="11:11" x14ac:dyDescent="0.2">
      <c r="K97" s="31"/>
    </row>
    <row r="98" spans="11:11" x14ac:dyDescent="0.2">
      <c r="K98" s="31"/>
    </row>
    <row r="99" spans="11:11" x14ac:dyDescent="0.2">
      <c r="K99" s="31"/>
    </row>
    <row r="100" spans="11:11" x14ac:dyDescent="0.2">
      <c r="K100" s="31"/>
    </row>
    <row r="101" spans="11:11" x14ac:dyDescent="0.2">
      <c r="K101" s="31"/>
    </row>
    <row r="102" spans="11:11" x14ac:dyDescent="0.2">
      <c r="K102" s="31"/>
    </row>
    <row r="103" spans="11:11" x14ac:dyDescent="0.2">
      <c r="K103" s="31"/>
    </row>
    <row r="104" spans="11:11" x14ac:dyDescent="0.2">
      <c r="K104" s="31"/>
    </row>
    <row r="105" spans="11:11" x14ac:dyDescent="0.2">
      <c r="K105" s="31"/>
    </row>
    <row r="106" spans="11:11" x14ac:dyDescent="0.2">
      <c r="K106" s="31"/>
    </row>
    <row r="107" spans="11:11" x14ac:dyDescent="0.2">
      <c r="K107" s="31"/>
    </row>
    <row r="108" spans="11:11" x14ac:dyDescent="0.2">
      <c r="K108" s="31"/>
    </row>
    <row r="109" spans="11:11" x14ac:dyDescent="0.2">
      <c r="K109" s="31"/>
    </row>
    <row r="110" spans="11:11" x14ac:dyDescent="0.2">
      <c r="K110" s="31"/>
    </row>
    <row r="111" spans="11:11" x14ac:dyDescent="0.2">
      <c r="K111" s="31"/>
    </row>
    <row r="112" spans="11:11" x14ac:dyDescent="0.2">
      <c r="K112" s="31"/>
    </row>
    <row r="113" spans="11:11" x14ac:dyDescent="0.2">
      <c r="K113" s="31"/>
    </row>
    <row r="114" spans="11:11" x14ac:dyDescent="0.2">
      <c r="K114" s="31"/>
    </row>
    <row r="115" spans="11:11" x14ac:dyDescent="0.2">
      <c r="K115" s="31"/>
    </row>
    <row r="116" spans="11:11" x14ac:dyDescent="0.2">
      <c r="K116" s="31"/>
    </row>
    <row r="117" spans="11:11" x14ac:dyDescent="0.2">
      <c r="K117" s="31"/>
    </row>
    <row r="118" spans="11:11" x14ac:dyDescent="0.2">
      <c r="K118" s="31"/>
    </row>
    <row r="119" spans="11:11" x14ac:dyDescent="0.2">
      <c r="K119" s="31"/>
    </row>
    <row r="120" spans="11:11" x14ac:dyDescent="0.2">
      <c r="K120" s="31"/>
    </row>
    <row r="121" spans="11:11" x14ac:dyDescent="0.2">
      <c r="K121" s="31"/>
    </row>
    <row r="122" spans="11:11" x14ac:dyDescent="0.2">
      <c r="K122" s="31"/>
    </row>
    <row r="123" spans="11:11" x14ac:dyDescent="0.2">
      <c r="K123" s="31"/>
    </row>
    <row r="124" spans="11:11" x14ac:dyDescent="0.2">
      <c r="K124" s="31"/>
    </row>
    <row r="125" spans="11:11" x14ac:dyDescent="0.2">
      <c r="K125" s="31"/>
    </row>
    <row r="126" spans="11:11" x14ac:dyDescent="0.2">
      <c r="K126" s="31"/>
    </row>
    <row r="127" spans="11:11" x14ac:dyDescent="0.2">
      <c r="K127" s="31"/>
    </row>
    <row r="128" spans="11:11" x14ac:dyDescent="0.2">
      <c r="K128" s="31"/>
    </row>
    <row r="129" spans="11:11" x14ac:dyDescent="0.2">
      <c r="K129" s="31"/>
    </row>
    <row r="130" spans="11:11" x14ac:dyDescent="0.2">
      <c r="K130" s="31"/>
    </row>
    <row r="131" spans="11:11" x14ac:dyDescent="0.2">
      <c r="K131" s="31"/>
    </row>
    <row r="132" spans="11:11" x14ac:dyDescent="0.2">
      <c r="K132" s="31"/>
    </row>
    <row r="133" spans="11:11" x14ac:dyDescent="0.2">
      <c r="K133" s="31"/>
    </row>
    <row r="134" spans="11:11" x14ac:dyDescent="0.2">
      <c r="K134" s="31"/>
    </row>
    <row r="135" spans="11:11" x14ac:dyDescent="0.2">
      <c r="K135" s="31"/>
    </row>
    <row r="136" spans="11:11" x14ac:dyDescent="0.2">
      <c r="K136" s="31"/>
    </row>
    <row r="137" spans="11:11" x14ac:dyDescent="0.2">
      <c r="K137" s="31"/>
    </row>
    <row r="138" spans="11:11" x14ac:dyDescent="0.2">
      <c r="K138" s="31"/>
    </row>
    <row r="139" spans="11:11" x14ac:dyDescent="0.2">
      <c r="K139" s="31"/>
    </row>
    <row r="140" spans="11:11" x14ac:dyDescent="0.2">
      <c r="K140" s="31"/>
    </row>
    <row r="141" spans="11:11" x14ac:dyDescent="0.2">
      <c r="K141" s="31"/>
    </row>
    <row r="142" spans="11:11" x14ac:dyDescent="0.2">
      <c r="K142" s="31"/>
    </row>
    <row r="143" spans="11:11" x14ac:dyDescent="0.2">
      <c r="K143" s="31"/>
    </row>
    <row r="144" spans="11:11" x14ac:dyDescent="0.2">
      <c r="K144" s="31"/>
    </row>
    <row r="145" spans="11:11" x14ac:dyDescent="0.2">
      <c r="K145" s="31"/>
    </row>
    <row r="146" spans="11:11" x14ac:dyDescent="0.2">
      <c r="K146" s="31"/>
    </row>
    <row r="147" spans="11:11" x14ac:dyDescent="0.2">
      <c r="K147" s="31"/>
    </row>
    <row r="148" spans="11:11" x14ac:dyDescent="0.2">
      <c r="K148" s="31"/>
    </row>
    <row r="149" spans="11:11" x14ac:dyDescent="0.2">
      <c r="K149" s="31"/>
    </row>
    <row r="150" spans="11:11" x14ac:dyDescent="0.2">
      <c r="K150" s="31"/>
    </row>
    <row r="151" spans="11:11" x14ac:dyDescent="0.2">
      <c r="K151" s="31"/>
    </row>
    <row r="152" spans="11:11" x14ac:dyDescent="0.2">
      <c r="K152" s="31"/>
    </row>
    <row r="153" spans="11:11" x14ac:dyDescent="0.2">
      <c r="K153" s="31"/>
    </row>
    <row r="154" spans="11:11" x14ac:dyDescent="0.2">
      <c r="K154" s="31"/>
    </row>
    <row r="155" spans="11:11" x14ac:dyDescent="0.2">
      <c r="K155" s="31"/>
    </row>
    <row r="156" spans="11:11" x14ac:dyDescent="0.2">
      <c r="K156" s="31"/>
    </row>
    <row r="157" spans="11:11" x14ac:dyDescent="0.2">
      <c r="K157" s="31"/>
    </row>
    <row r="158" spans="11:11" x14ac:dyDescent="0.2">
      <c r="K158" s="31"/>
    </row>
    <row r="159" spans="11:11" x14ac:dyDescent="0.2">
      <c r="K159" s="31"/>
    </row>
    <row r="160" spans="11:11" x14ac:dyDescent="0.2">
      <c r="K160" s="31"/>
    </row>
    <row r="161" spans="11:11" x14ac:dyDescent="0.2">
      <c r="K161" s="31"/>
    </row>
    <row r="162" spans="11:11" x14ac:dyDescent="0.2">
      <c r="K162" s="31"/>
    </row>
    <row r="163" spans="11:11" x14ac:dyDescent="0.2">
      <c r="K163" s="31"/>
    </row>
    <row r="164" spans="11:11" x14ac:dyDescent="0.2">
      <c r="K164" s="31"/>
    </row>
    <row r="165" spans="11:11" x14ac:dyDescent="0.2">
      <c r="K165" s="31"/>
    </row>
    <row r="166" spans="11:11" x14ac:dyDescent="0.2">
      <c r="K166" s="31"/>
    </row>
    <row r="167" spans="11:11" x14ac:dyDescent="0.2">
      <c r="K167" s="31"/>
    </row>
    <row r="168" spans="11:11" x14ac:dyDescent="0.2">
      <c r="K168" s="31"/>
    </row>
    <row r="169" spans="11:11" x14ac:dyDescent="0.2">
      <c r="K169" s="31"/>
    </row>
    <row r="170" spans="11:11" x14ac:dyDescent="0.2">
      <c r="K170" s="31"/>
    </row>
    <row r="171" spans="11:11" x14ac:dyDescent="0.2">
      <c r="K171" s="31"/>
    </row>
    <row r="172" spans="11:11" x14ac:dyDescent="0.2">
      <c r="K172" s="31"/>
    </row>
    <row r="173" spans="11:11" x14ac:dyDescent="0.2">
      <c r="K173" s="31"/>
    </row>
    <row r="174" spans="11:11" x14ac:dyDescent="0.2">
      <c r="K174" s="31"/>
    </row>
    <row r="175" spans="11:11" x14ac:dyDescent="0.2">
      <c r="K175" s="31"/>
    </row>
    <row r="176" spans="11:11" x14ac:dyDescent="0.2">
      <c r="K176" s="31"/>
    </row>
    <row r="177" spans="11:11" x14ac:dyDescent="0.2">
      <c r="K177" s="31"/>
    </row>
    <row r="178" spans="11:11" x14ac:dyDescent="0.2">
      <c r="K178" s="31"/>
    </row>
    <row r="179" spans="11:11" x14ac:dyDescent="0.2">
      <c r="K179" s="31"/>
    </row>
    <row r="180" spans="11:11" x14ac:dyDescent="0.2">
      <c r="K180" s="31"/>
    </row>
    <row r="181" spans="11:11" x14ac:dyDescent="0.2">
      <c r="K181" s="31"/>
    </row>
    <row r="182" spans="11:11" x14ac:dyDescent="0.2">
      <c r="K182" s="31"/>
    </row>
    <row r="183" spans="11:11" x14ac:dyDescent="0.2">
      <c r="K183" s="31"/>
    </row>
    <row r="184" spans="11:11" x14ac:dyDescent="0.2">
      <c r="K184" s="31"/>
    </row>
    <row r="185" spans="11:11" x14ac:dyDescent="0.2">
      <c r="K185" s="31"/>
    </row>
    <row r="186" spans="11:11" x14ac:dyDescent="0.2">
      <c r="K186" s="31"/>
    </row>
    <row r="187" spans="11:11" x14ac:dyDescent="0.2">
      <c r="K187" s="31"/>
    </row>
    <row r="188" spans="11:11" x14ac:dyDescent="0.2">
      <c r="K188" s="31"/>
    </row>
    <row r="189" spans="11:11" x14ac:dyDescent="0.2">
      <c r="K189" s="31"/>
    </row>
    <row r="190" spans="11:11" x14ac:dyDescent="0.2">
      <c r="K190" s="31"/>
    </row>
    <row r="191" spans="11:11" x14ac:dyDescent="0.2">
      <c r="K191" s="31"/>
    </row>
    <row r="192" spans="11:11" x14ac:dyDescent="0.2">
      <c r="K192" s="31"/>
    </row>
    <row r="193" spans="11:11" x14ac:dyDescent="0.2">
      <c r="K193" s="31"/>
    </row>
    <row r="194" spans="11:11" x14ac:dyDescent="0.2">
      <c r="K194" s="31"/>
    </row>
    <row r="195" spans="11:11" x14ac:dyDescent="0.2">
      <c r="K195" s="31"/>
    </row>
    <row r="196" spans="11:11" x14ac:dyDescent="0.2">
      <c r="K196" s="31"/>
    </row>
    <row r="197" spans="11:11" x14ac:dyDescent="0.2">
      <c r="K197" s="31"/>
    </row>
    <row r="198" spans="11:11" x14ac:dyDescent="0.2">
      <c r="K198" s="31"/>
    </row>
    <row r="199" spans="11:11" x14ac:dyDescent="0.2">
      <c r="K199" s="31"/>
    </row>
    <row r="200" spans="11:11" x14ac:dyDescent="0.2">
      <c r="K200" s="31"/>
    </row>
    <row r="201" spans="11:11" x14ac:dyDescent="0.2">
      <c r="K201" s="31"/>
    </row>
    <row r="202" spans="11:11" x14ac:dyDescent="0.2">
      <c r="K202" s="31"/>
    </row>
    <row r="203" spans="11:11" x14ac:dyDescent="0.2">
      <c r="K203" s="31"/>
    </row>
    <row r="204" spans="11:11" x14ac:dyDescent="0.2">
      <c r="K204" s="31"/>
    </row>
    <row r="205" spans="11:11" x14ac:dyDescent="0.2">
      <c r="K205" s="31"/>
    </row>
    <row r="206" spans="11:11" x14ac:dyDescent="0.2">
      <c r="K206" s="31"/>
    </row>
    <row r="207" spans="11:11" x14ac:dyDescent="0.2">
      <c r="K207" s="31"/>
    </row>
    <row r="208" spans="11:11" x14ac:dyDescent="0.2">
      <c r="K208" s="31"/>
    </row>
    <row r="209" spans="11:11" x14ac:dyDescent="0.2">
      <c r="K209" s="31"/>
    </row>
    <row r="210" spans="11:11" x14ac:dyDescent="0.2">
      <c r="K210" s="31"/>
    </row>
    <row r="211" spans="11:11" x14ac:dyDescent="0.2">
      <c r="K211" s="31"/>
    </row>
    <row r="212" spans="11:11" x14ac:dyDescent="0.2">
      <c r="K212" s="31"/>
    </row>
    <row r="213" spans="11:11" x14ac:dyDescent="0.2">
      <c r="K213" s="31"/>
    </row>
    <row r="214" spans="11:11" x14ac:dyDescent="0.2">
      <c r="K214" s="31"/>
    </row>
    <row r="215" spans="11:11" x14ac:dyDescent="0.2">
      <c r="K215" s="31"/>
    </row>
    <row r="216" spans="11:11" x14ac:dyDescent="0.2">
      <c r="K216" s="31"/>
    </row>
    <row r="217" spans="11:11" x14ac:dyDescent="0.2">
      <c r="K217" s="31"/>
    </row>
  </sheetData>
  <mergeCells count="25">
    <mergeCell ref="A36:F36"/>
    <mergeCell ref="D34:F34"/>
    <mergeCell ref="A32:F32"/>
    <mergeCell ref="C31:F31"/>
    <mergeCell ref="A30:F30"/>
    <mergeCell ref="A29:F29"/>
    <mergeCell ref="A28:F28"/>
    <mergeCell ref="B7:B8"/>
    <mergeCell ref="A7:A8"/>
    <mergeCell ref="D7:D8"/>
    <mergeCell ref="E7:E8"/>
    <mergeCell ref="C7:C8"/>
    <mergeCell ref="A26:M26"/>
    <mergeCell ref="A27:N27"/>
    <mergeCell ref="A1:N1"/>
    <mergeCell ref="A2:N2"/>
    <mergeCell ref="F3:N3"/>
    <mergeCell ref="F4:N4"/>
    <mergeCell ref="A3:E3"/>
    <mergeCell ref="A4:E4"/>
    <mergeCell ref="F5:N5"/>
    <mergeCell ref="A5:E5"/>
    <mergeCell ref="A6:N6"/>
    <mergeCell ref="F7:J7"/>
    <mergeCell ref="K7:M7"/>
  </mergeCells>
  <pageMargins left="0.70000004768371604" right="0.70000004768371604" top="0.75" bottom="0.75" header="0.30000001192092901" footer="0.30000001192092901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Хитрова Татьяна Юрьевна</dc:creator>
  <cp:lastModifiedBy>user</cp:lastModifiedBy>
  <dcterms:created xsi:type="dcterms:W3CDTF">2022-11-28T09:15:30Z</dcterms:created>
  <dcterms:modified xsi:type="dcterms:W3CDTF">2026-05-26T07:20:32Z</dcterms:modified>
</cp:coreProperties>
</file>