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O:\Правовои отдел\Правовой отдел\ЗАКУПКИ\Березка п4,п5\2026\обучение тдитр\"/>
    </mc:Choice>
  </mc:AlternateContent>
  <xr:revisionPtr revIDLastSave="0" documentId="13_ncr:1_{48122765-C175-403D-9114-B64E690C83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чет цены (3)" sheetId="1" r:id="rId1"/>
    <sheet name="Расчет цены (2)" sheetId="2" state="hidden" r:id="rId2"/>
    <sheet name="Лист2" sheetId="3" state="hidden" r:id="rId3"/>
  </sheets>
  <definedNames>
    <definedName name="OLE_LINK54" localSheetId="1">'Расчет цены (2)'!#REF!</definedName>
    <definedName name="OLE_LINK54" localSheetId="0">'Расчет цены (3)'!#REF!</definedName>
    <definedName name="_xlnm.Print_Area" localSheetId="1">'Расчет цены (2)'!$A$1:$K$20</definedName>
    <definedName name="_xlnm.Print_Area" localSheetId="0">'Расчет цены (3)'!#REF!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1" l="1"/>
  <c r="H39" i="2" l="1"/>
  <c r="K39" i="2" s="1"/>
  <c r="I38" i="2"/>
  <c r="J38" i="2" s="1"/>
  <c r="H38" i="2"/>
  <c r="K38" i="2" s="1"/>
  <c r="H37" i="2"/>
  <c r="K37" i="2" s="1"/>
  <c r="I36" i="2"/>
  <c r="J36" i="2" s="1"/>
  <c r="H36" i="2"/>
  <c r="K36" i="2" s="1"/>
  <c r="H13" i="2"/>
  <c r="K13" i="2" s="1"/>
  <c r="K14" i="2" s="1"/>
  <c r="H14" i="1"/>
  <c r="K14" i="1" s="1"/>
  <c r="I37" i="2" l="1"/>
  <c r="J37" i="2" s="1"/>
  <c r="I39" i="2"/>
  <c r="J39" i="2" s="1"/>
  <c r="I14" i="1"/>
  <c r="J14" i="1" s="1"/>
  <c r="I13" i="2"/>
  <c r="J13" i="2" s="1"/>
</calcChain>
</file>

<file path=xl/sharedStrings.xml><?xml version="1.0" encoding="utf-8"?>
<sst xmlns="http://schemas.openxmlformats.org/spreadsheetml/2006/main" count="93" uniqueCount="44">
  <si>
    <t>ОБОСНОВАНИЕ НАЧАЛЬНОЙ (МАКСИМАЛЬНОЙ) ЦЕНЫ КОНТРАКТА</t>
  </si>
  <si>
    <t>Основные характеристики закупки</t>
  </si>
  <si>
    <t>Используемый метод определения НМЦК с обоснованием:</t>
  </si>
  <si>
    <t>В соответствии с п.1 ч.1 ст. 22 Федерального закона от 05.04.2013 № 44-ФЗ "О контрактной системе в сфере закупок товаров, работ, услуг для обеспечения государственных и муниципальных нужд" НМЦК определена и обоснована посредством применения метода сопоставимых рыночных цен (анализа рынка).</t>
  </si>
  <si>
    <r>
      <rPr>
        <b/>
        <sz val="14"/>
        <color indexed="64"/>
        <rFont val="Times New Roman"/>
        <family val="1"/>
        <charset val="204"/>
      </rPr>
      <t>Расчет НМЦК</t>
    </r>
    <r>
      <rPr>
        <sz val="14"/>
        <color indexed="64"/>
        <rFont val="Times New Roman"/>
        <family val="1"/>
        <charset val="204"/>
      </rPr>
      <t xml:space="preserve"> </t>
    </r>
  </si>
  <si>
    <t>№</t>
  </si>
  <si>
    <t>Наименование</t>
  </si>
  <si>
    <t>Ед. изм</t>
  </si>
  <si>
    <t>Кол-во</t>
  </si>
  <si>
    <t>Источники ценовых предложений</t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</si>
  <si>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</si>
  <si>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рынка)*</t>
  </si>
  <si>
    <t>Средняя арифметическая цена за единицу</t>
  </si>
  <si>
    <t>Среднее квадратичное отклонение</t>
  </si>
  <si>
    <r>
      <t xml:space="preserve">коэффициент вариации цен V (%)           </t>
    </r>
    <r>
      <rPr>
        <i/>
        <sz val="12"/>
        <color indexed="64"/>
        <rFont val="Times New Roman"/>
        <family val="1"/>
        <charset val="204"/>
      </rPr>
      <t xml:space="preserve">         </t>
    </r>
  </si>
  <si>
    <r>
      <rPr>
        <b/>
        <sz val="12"/>
        <color indexed="64"/>
        <rFont val="Times New Roman"/>
        <family val="1"/>
        <charset val="204"/>
      </rPr>
      <t>Расчет Н(М)ЦК по формуле</t>
    </r>
    <r>
      <rPr>
        <sz val="12"/>
        <color indexed="64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</si>
  <si>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Шт.</t>
  </si>
  <si>
    <t>ИТОГО:</t>
  </si>
  <si>
    <t>Дата подготовки обоснования НМЦК</t>
  </si>
  <si>
    <t>Минимальная ценовое предложение:</t>
  </si>
  <si>
    <t>рублей</t>
  </si>
  <si>
    <t>Начальник административно-хозяйственного отдела</t>
  </si>
  <si>
    <t>Н.П. Гукливский</t>
  </si>
  <si>
    <t xml:space="preserve">Приложение № 2
(к служебной записке о закупке услуг)
</t>
  </si>
  <si>
    <t>на поставку мебели для холлов</t>
  </si>
  <si>
    <t>Поставка мебели для холлов</t>
  </si>
  <si>
    <t>Для определения цены Закупки использовался метод сопоставимых рыночных цен (анализ рынка) – НМЦК рын. с предоставлением ценовой информации от исполнителей. От организаций-исполнителей были получены:Предложение № 1, Предложение № 2, Предложение № 3.</t>
  </si>
  <si>
    <t>Коммерческое предложение № 1 от 25.07.2025 г. вх. №34-22/54</t>
  </si>
  <si>
    <t>Коммерческое предложение № 2от 15.07.2025 г. вх. №34-22/55</t>
  </si>
  <si>
    <t>Коммерческое предложение № 3 от 15.07.2025 г. вх. №34-22/56</t>
  </si>
  <si>
    <t>1. Направлены запросы о предоставлении ценовой информации поставщикам письмо филиала от 18 июля 2025 г. №34-32/16. По истечении указанного срока подачи предложений поступило 3 коммерческих предложения. (прилагаются)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Все предложения потенциальных исполнителей указаны с учетом всех условий оказания услуги, всех налогов (в т.ч. НДС), сборов, доставки и разгрузочных работ.
Начальная (максимальная) цена контракта сформирована согласно нормативно-методическим документам в области ценообразования: метод сопоставимых рыночных цен на услуги, являющиеся предметом закупки с учетом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утвержденных Приказом Минэкономразвития России             от «02» октября 2013 года № 567.  НМЦК составила 822 319,97 руб. (Восемьсот двадцать две тысячи триста девятнадцать рублей 97 копеек) с учетом всех необходимых трат.</t>
  </si>
  <si>
    <t>Модуль диван цилиндрический</t>
  </si>
  <si>
    <t>Модуль диван прямой двухместный (Тип 1)</t>
  </si>
  <si>
    <t>Модуль диван прямой двухместный (Тип 2)</t>
  </si>
  <si>
    <t xml:space="preserve">на оказание услуг по профессиональному обучению </t>
  </si>
  <si>
    <t>Заведующий кафедрой таможенных доходов и тарифного регулирования</t>
  </si>
  <si>
    <t>1. Заказчиком были направлены запросы о предоставлении ценовой информации  6 поставщикам (подрядчикам, исполнителям), обладающим опытом поставок соответствующих  услуг, информация о которых имеется в свободном доступе (в частности, опубликована в печати, размещена на сайтах в сети "Интернет"). По истечении указанного срока подачи предложений поступило 3 коммерческих предложения, соответствующих запросу.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Все предложения потенциальных исполнителей указаны с учетом всех условий оказания услуги, всех налогов (в т.ч. НДС).
Начальная (максимальная) цена контракта сформирована согласно нормативно-методическим документам в области ценообразования: метод сопоставимых рыночных цен на услуги, являющиеся предметом закупки с учетом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утвержденных Приказом Минэкономразвития России от «02» октября 2013 года № 567. 
3. В целях соблюдения статьи 34 Бюджетного кодекса, Заказчиком принято решение при расчете цены контракта использовать минимальное ценовое предложение Источник № 1 - 90 000,00 руб. (Девяносто тысяч рублей 00 копеек).</t>
  </si>
  <si>
    <t>Т.Б. Толстихина</t>
  </si>
  <si>
    <t>Коммерческое предложение № 1 
Вх. № 41/4 от 14.09.2026</t>
  </si>
  <si>
    <t>Коммерческое предложение № 2 
Вх. № 41/1 от 11.09.2026</t>
  </si>
  <si>
    <t>Коммерческое предложение № 3 
Вх. № 41/3 от 11.09.2026</t>
  </si>
  <si>
    <t>Оказание услуг по обучению в рамках повышения квалификации профессорско-преподавательского состава кафедры таможенных доходов и тарифного регулирования</t>
  </si>
  <si>
    <r>
      <t xml:space="preserve">коэффициент вариации цен V (%)           </t>
    </r>
    <r>
      <rPr>
        <i/>
        <sz val="12"/>
        <color indexed="8"/>
        <rFont val="Times New Roman"/>
        <family val="1"/>
      </rPr>
      <t xml:space="preserve">         </t>
    </r>
  </si>
  <si>
    <r>
      <rPr>
        <b/>
        <sz val="12"/>
        <color indexed="8"/>
        <rFont val="Times New Roman"/>
        <family val="1"/>
      </rPr>
      <t>Расчет Н(М)ЦК по формуле</t>
    </r>
    <r>
      <rPr>
        <sz val="12"/>
        <color indexed="8"/>
        <rFont val="Times New Roman"/>
        <family val="1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</si>
</sst>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sz val="12"/>
      <color indexed="64"/>
      <name val="Times New Roman"/>
      <family val="1"/>
      <charset val="204"/>
    </font>
    <font>
      <sz val="14"/>
      <color indexed="64"/>
      <name val="Times New Roman"/>
      <family val="1"/>
      <charset val="204"/>
    </font>
    <font>
      <sz val="16"/>
      <color indexed="64"/>
      <name val="Times New Roman"/>
      <family val="1"/>
      <charset val="204"/>
    </font>
    <font>
      <b/>
      <sz val="16"/>
      <color indexed="64"/>
      <name val="Times New Roman"/>
      <family val="1"/>
      <charset val="204"/>
    </font>
    <font>
      <b/>
      <sz val="14"/>
      <color indexed="6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9" tint="-0.499984740745262"/>
      <name val="Times New Roman"/>
      <family val="1"/>
      <charset val="204"/>
    </font>
    <font>
      <b/>
      <sz val="12"/>
      <color theme="5" tint="-0.499984740745262"/>
      <name val="Times New Roman"/>
      <family val="1"/>
      <charset val="204"/>
    </font>
    <font>
      <b/>
      <sz val="12"/>
      <color theme="4" tint="-0.499984740745262"/>
      <name val="Times New Roman"/>
      <family val="1"/>
      <charset val="204"/>
    </font>
    <font>
      <sz val="12"/>
      <color indexed="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2"/>
      <color indexed="6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8" fillId="0" borderId="0"/>
    <xf numFmtId="0" fontId="18" fillId="0" borderId="0"/>
  </cellStyleXfs>
  <cellXfs count="1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/>
    <xf numFmtId="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top" wrapText="1"/>
    </xf>
    <xf numFmtId="4" fontId="3" fillId="0" borderId="0" xfId="0" applyNumberFormat="1" applyFont="1" applyAlignment="1">
      <alignment horizontal="center" vertical="top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/>
    <xf numFmtId="0" fontId="13" fillId="0" borderId="0" xfId="0" applyFont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4" fontId="14" fillId="0" borderId="0" xfId="0" applyNumberFormat="1" applyFont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 wrapText="1"/>
    </xf>
    <xf numFmtId="4" fontId="16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6" fillId="0" borderId="0" xfId="0" applyFont="1" applyAlignment="1">
      <alignment horizontal="center"/>
    </xf>
    <xf numFmtId="4" fontId="8" fillId="0" borderId="0" xfId="0" applyNumberFormat="1" applyFont="1" applyAlignment="1">
      <alignment horizontal="center" wrapText="1"/>
    </xf>
    <xf numFmtId="4" fontId="8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4" fontId="7" fillId="0" borderId="3" xfId="0" applyNumberFormat="1" applyFont="1" applyFill="1" applyBorder="1" applyAlignment="1">
      <alignment vertical="top" wrapText="1"/>
    </xf>
    <xf numFmtId="4" fontId="1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ill="1"/>
    <xf numFmtId="0" fontId="10" fillId="0" borderId="0" xfId="0" applyFont="1" applyFill="1" applyAlignment="1">
      <alignment vertical="top" wrapText="1"/>
    </xf>
    <xf numFmtId="0" fontId="10" fillId="0" borderId="0" xfId="0" applyFont="1" applyFill="1" applyAlignment="1">
      <alignment horizontal="center" vertical="center" wrapText="1"/>
    </xf>
    <xf numFmtId="3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" fontId="3" fillId="0" borderId="0" xfId="0" applyNumberFormat="1" applyFont="1" applyFill="1" applyAlignment="1">
      <alignment horizontal="center" vertical="top" wrapText="1"/>
    </xf>
    <xf numFmtId="4" fontId="3" fillId="0" borderId="0" xfId="0" applyNumberFormat="1" applyFont="1" applyFill="1" applyAlignment="1">
      <alignment horizontal="center" vertical="top"/>
    </xf>
    <xf numFmtId="0" fontId="10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2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 wrapText="1"/>
    </xf>
    <xf numFmtId="0" fontId="12" fillId="0" borderId="0" xfId="0" applyFont="1" applyFill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left" vertical="center" wrapText="1"/>
    </xf>
    <xf numFmtId="14" fontId="7" fillId="0" borderId="3" xfId="0" applyNumberFormat="1" applyFont="1" applyFill="1" applyBorder="1" applyAlignment="1">
      <alignment horizontal="left" vertical="center" wrapText="1"/>
    </xf>
    <xf numFmtId="14" fontId="20" fillId="0" borderId="5" xfId="0" applyNumberFormat="1" applyFont="1" applyBorder="1" applyAlignment="1">
      <alignment horizontal="left" vertical="top" wrapText="1"/>
    </xf>
    <xf numFmtId="14" fontId="20" fillId="0" borderId="0" xfId="0" applyNumberFormat="1" applyFont="1" applyAlignment="1">
      <alignment horizontal="left" vertical="top" wrapText="1"/>
    </xf>
    <xf numFmtId="14" fontId="20" fillId="0" borderId="6" xfId="0" applyNumberFormat="1" applyFont="1" applyBorder="1" applyAlignment="1">
      <alignment horizontal="left" vertical="top" wrapText="1"/>
    </xf>
    <xf numFmtId="14" fontId="20" fillId="0" borderId="7" xfId="0" applyNumberFormat="1" applyFont="1" applyBorder="1" applyAlignment="1">
      <alignment horizontal="left" vertical="top" wrapText="1"/>
    </xf>
    <xf numFmtId="14" fontId="20" fillId="0" borderId="8" xfId="0" applyNumberFormat="1" applyFont="1" applyBorder="1" applyAlignment="1">
      <alignment horizontal="left" vertical="top" wrapText="1"/>
    </xf>
    <xf numFmtId="14" fontId="20" fillId="0" borderId="9" xfId="0" applyNumberFormat="1" applyFont="1" applyBorder="1" applyAlignment="1">
      <alignment horizontal="left" vertical="top" wrapText="1"/>
    </xf>
    <xf numFmtId="0" fontId="5" fillId="0" borderId="0" xfId="0" applyFont="1" applyFill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14" fontId="7" fillId="0" borderId="2" xfId="0" applyNumberFormat="1" applyFont="1" applyBorder="1" applyAlignment="1">
      <alignment horizontal="left" vertical="center" wrapText="1"/>
    </xf>
    <xf numFmtId="14" fontId="7" fillId="0" borderId="3" xfId="0" applyNumberFormat="1" applyFont="1" applyBorder="1" applyAlignment="1">
      <alignment horizontal="left" vertical="center" wrapText="1"/>
    </xf>
    <xf numFmtId="14" fontId="7" fillId="0" borderId="5" xfId="0" applyNumberFormat="1" applyFont="1" applyBorder="1" applyAlignment="1">
      <alignment horizontal="left" vertical="top" wrapText="1"/>
    </xf>
    <xf numFmtId="14" fontId="7" fillId="0" borderId="0" xfId="0" applyNumberFormat="1" applyFont="1" applyAlignment="1">
      <alignment horizontal="left" vertical="top" wrapText="1"/>
    </xf>
    <xf numFmtId="14" fontId="7" fillId="0" borderId="6" xfId="0" applyNumberFormat="1" applyFont="1" applyBorder="1" applyAlignment="1">
      <alignment horizontal="left" vertical="top" wrapText="1"/>
    </xf>
    <xf numFmtId="14" fontId="7" fillId="0" borderId="7" xfId="0" applyNumberFormat="1" applyFont="1" applyBorder="1" applyAlignment="1">
      <alignment horizontal="left" vertical="top" wrapText="1"/>
    </xf>
    <xf numFmtId="14" fontId="7" fillId="0" borderId="8" xfId="0" applyNumberFormat="1" applyFont="1" applyBorder="1" applyAlignment="1">
      <alignment horizontal="left" vertical="top" wrapText="1"/>
    </xf>
    <xf numFmtId="14" fontId="7" fillId="0" borderId="9" xfId="0" applyNumberFormat="1" applyFont="1" applyBorder="1" applyAlignment="1">
      <alignment horizontal="left" vertical="top" wrapText="1"/>
    </xf>
    <xf numFmtId="2" fontId="21" fillId="0" borderId="1" xfId="0" applyNumberFormat="1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picId6" TargetMode="External"/><Relationship Id="rId5" Type="http://schemas.openxmlformats.org/officeDocument/2006/relationships/image" Target="../media/image4.wmf"/><Relationship Id="rId4" Type="http://schemas.openxmlformats.org/officeDocument/2006/relationships/image" Target="../media/image3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picId6" TargetMode="External"/><Relationship Id="rId2" Type="http://schemas.openxmlformats.org/officeDocument/2006/relationships/image" Target="picId5" TargetMode="External"/><Relationship Id="rId1" Type="http://schemas.openxmlformats.org/officeDocument/2006/relationships/image" Target="picId4" TargetMode="External"/><Relationship Id="rId4" Type="http://schemas.openxmlformats.org/officeDocument/2006/relationships/image" Target="picId7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picId6" TargetMode="External"/><Relationship Id="rId2" Type="http://schemas.openxmlformats.org/officeDocument/2006/relationships/image" Target="picId5" TargetMode="External"/><Relationship Id="rId1" Type="http://schemas.openxmlformats.org/officeDocument/2006/relationships/image" Target="picId4" TargetMode="External"/><Relationship Id="rId4" Type="http://schemas.openxmlformats.org/officeDocument/2006/relationships/image" Target="picId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386962</xdr:colOff>
      <xdr:row>14</xdr:row>
      <xdr:rowOff>0</xdr:rowOff>
    </xdr:from>
    <xdr:to>
      <xdr:col>10</xdr:col>
      <xdr:colOff>2255963</xdr:colOff>
      <xdr:row>14</xdr:row>
      <xdr:rowOff>0</xdr:rowOff>
    </xdr:to>
    <xdr:pic>
      <xdr:nvPicPr>
        <xdr:cNvPr id="18627" name="Picture 5">
          <a:extLst>
            <a:ext uri="{FF2B5EF4-FFF2-40B4-BE49-F238E27FC236}">
              <a16:creationId xmlns:a16="http://schemas.microsoft.com/office/drawing/2014/main" id="{00000000-0008-0000-0000-0000C34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9</xdr:col>
      <xdr:colOff>95250</xdr:colOff>
      <xdr:row>12</xdr:row>
      <xdr:rowOff>1228725</xdr:rowOff>
    </xdr:from>
    <xdr:to>
      <xdr:col>9</xdr:col>
      <xdr:colOff>1485900</xdr:colOff>
      <xdr:row>12</xdr:row>
      <xdr:rowOff>1943100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82224508-9C01-4300-A38E-A3829944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5850" y="4686300"/>
          <a:ext cx="13906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95250</xdr:colOff>
      <xdr:row>12</xdr:row>
      <xdr:rowOff>1314450</xdr:rowOff>
    </xdr:from>
    <xdr:to>
      <xdr:col>8</xdr:col>
      <xdr:colOff>1171575</xdr:colOff>
      <xdr:row>12</xdr:row>
      <xdr:rowOff>1952625</xdr:rowOff>
    </xdr:to>
    <xdr:pic>
      <xdr:nvPicPr>
        <xdr:cNvPr id="12" name="Picture 2">
          <a:extLst>
            <a:ext uri="{FF2B5EF4-FFF2-40B4-BE49-F238E27FC236}">
              <a16:creationId xmlns:a16="http://schemas.microsoft.com/office/drawing/2014/main" id="{2DABE4AF-AC51-419C-8ACA-5662B933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8075" y="4772025"/>
          <a:ext cx="10763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409575</xdr:colOff>
      <xdr:row>12</xdr:row>
      <xdr:rowOff>1676400</xdr:rowOff>
    </xdr:from>
    <xdr:to>
      <xdr:col>10</xdr:col>
      <xdr:colOff>2390775</xdr:colOff>
      <xdr:row>12</xdr:row>
      <xdr:rowOff>2276475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E1DBED1C-7CC7-41B6-8BA9-75E6C2AC7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97050" y="5133975"/>
          <a:ext cx="1981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771525</xdr:colOff>
      <xdr:row>12</xdr:row>
      <xdr:rowOff>1343025</xdr:rowOff>
    </xdr:from>
    <xdr:to>
      <xdr:col>10</xdr:col>
      <xdr:colOff>1009650</xdr:colOff>
      <xdr:row>12</xdr:row>
      <xdr:rowOff>1657350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C4B21DB0-FE1F-48C7-B261-1CDF2028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0" y="4800600"/>
          <a:ext cx="2381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91650</xdr:colOff>
      <xdr:row>11</xdr:row>
      <xdr:rowOff>1234529</xdr:rowOff>
    </xdr:from>
    <xdr:to>
      <xdr:col>9</xdr:col>
      <xdr:colOff>1418248</xdr:colOff>
      <xdr:row>11</xdr:row>
      <xdr:rowOff>1948792</xdr:rowOff>
    </xdr:to>
    <xdr:pic>
      <xdr:nvPicPr>
        <xdr:cNvPr id="17247" name="Picture 1">
          <a:extLst>
            <a:ext uri="{FF2B5EF4-FFF2-40B4-BE49-F238E27FC236}">
              <a16:creationId xmlns:a16="http://schemas.microsoft.com/office/drawing/2014/main" id="{00000000-0008-0000-0100-00005F4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8</xdr:col>
      <xdr:colOff>91417</xdr:colOff>
      <xdr:row>11</xdr:row>
      <xdr:rowOff>1305073</xdr:rowOff>
    </xdr:from>
    <xdr:to>
      <xdr:col>8</xdr:col>
      <xdr:colOff>1126312</xdr:colOff>
      <xdr:row>11</xdr:row>
      <xdr:rowOff>1931156</xdr:rowOff>
    </xdr:to>
    <xdr:pic>
      <xdr:nvPicPr>
        <xdr:cNvPr id="17248" name="Picture 2">
          <a:extLst>
            <a:ext uri="{FF2B5EF4-FFF2-40B4-BE49-F238E27FC236}">
              <a16:creationId xmlns:a16="http://schemas.microsoft.com/office/drawing/2014/main" id="{00000000-0008-0000-0100-0000604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386962</xdr:colOff>
      <xdr:row>11</xdr:row>
      <xdr:rowOff>1675432</xdr:rowOff>
    </xdr:from>
    <xdr:to>
      <xdr:col>10</xdr:col>
      <xdr:colOff>2255963</xdr:colOff>
      <xdr:row>11</xdr:row>
      <xdr:rowOff>2275061</xdr:rowOff>
    </xdr:to>
    <xdr:pic>
      <xdr:nvPicPr>
        <xdr:cNvPr id="17249" name="Picture 5">
          <a:extLst>
            <a:ext uri="{FF2B5EF4-FFF2-40B4-BE49-F238E27FC236}">
              <a16:creationId xmlns:a16="http://schemas.microsoft.com/office/drawing/2014/main" id="{00000000-0008-0000-0100-0000614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726541</xdr:colOff>
      <xdr:row>11</xdr:row>
      <xdr:rowOff>1349164</xdr:rowOff>
    </xdr:from>
    <xdr:to>
      <xdr:col>10</xdr:col>
      <xdr:colOff>950295</xdr:colOff>
      <xdr:row>11</xdr:row>
      <xdr:rowOff>1675432</xdr:rowOff>
    </xdr:to>
    <xdr:pic>
      <xdr:nvPicPr>
        <xdr:cNvPr id="17250" name="Picture 6">
          <a:extLst>
            <a:ext uri="{FF2B5EF4-FFF2-40B4-BE49-F238E27FC236}">
              <a16:creationId xmlns:a16="http://schemas.microsoft.com/office/drawing/2014/main" id="{00000000-0008-0000-0100-0000624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386962</xdr:colOff>
      <xdr:row>13</xdr:row>
      <xdr:rowOff>0</xdr:rowOff>
    </xdr:from>
    <xdr:to>
      <xdr:col>10</xdr:col>
      <xdr:colOff>2255963</xdr:colOff>
      <xdr:row>13</xdr:row>
      <xdr:rowOff>0</xdr:rowOff>
    </xdr:to>
    <xdr:pic>
      <xdr:nvPicPr>
        <xdr:cNvPr id="17251" name="Picture 5">
          <a:extLst>
            <a:ext uri="{FF2B5EF4-FFF2-40B4-BE49-F238E27FC236}">
              <a16:creationId xmlns:a16="http://schemas.microsoft.com/office/drawing/2014/main" id="{00000000-0008-0000-0100-0000634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9</xdr:col>
      <xdr:colOff>91650</xdr:colOff>
      <xdr:row>34</xdr:row>
      <xdr:rowOff>1237654</xdr:rowOff>
    </xdr:from>
    <xdr:to>
      <xdr:col>9</xdr:col>
      <xdr:colOff>1418248</xdr:colOff>
      <xdr:row>34</xdr:row>
      <xdr:rowOff>1950242</xdr:rowOff>
    </xdr:to>
    <xdr:pic>
      <xdr:nvPicPr>
        <xdr:cNvPr id="17252" name="Picture 1">
          <a:extLst>
            <a:ext uri="{FF2B5EF4-FFF2-40B4-BE49-F238E27FC236}">
              <a16:creationId xmlns:a16="http://schemas.microsoft.com/office/drawing/2014/main" id="{00000000-0008-0000-0100-0000644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8</xdr:col>
      <xdr:colOff>91417</xdr:colOff>
      <xdr:row>34</xdr:row>
      <xdr:rowOff>1306413</xdr:rowOff>
    </xdr:from>
    <xdr:to>
      <xdr:col>8</xdr:col>
      <xdr:colOff>1126312</xdr:colOff>
      <xdr:row>34</xdr:row>
      <xdr:rowOff>1937742</xdr:rowOff>
    </xdr:to>
    <xdr:pic>
      <xdr:nvPicPr>
        <xdr:cNvPr id="17253" name="Picture 2">
          <a:extLst>
            <a:ext uri="{FF2B5EF4-FFF2-40B4-BE49-F238E27FC236}">
              <a16:creationId xmlns:a16="http://schemas.microsoft.com/office/drawing/2014/main" id="{00000000-0008-0000-0100-0000654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386962</xdr:colOff>
      <xdr:row>34</xdr:row>
      <xdr:rowOff>1687709</xdr:rowOff>
    </xdr:from>
    <xdr:to>
      <xdr:col>10</xdr:col>
      <xdr:colOff>2255963</xdr:colOff>
      <xdr:row>34</xdr:row>
      <xdr:rowOff>2300287</xdr:rowOff>
    </xdr:to>
    <xdr:pic>
      <xdr:nvPicPr>
        <xdr:cNvPr id="17254" name="Picture 5">
          <a:extLst>
            <a:ext uri="{FF2B5EF4-FFF2-40B4-BE49-F238E27FC236}">
              <a16:creationId xmlns:a16="http://schemas.microsoft.com/office/drawing/2014/main" id="{00000000-0008-0000-0100-0000664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726541</xdr:colOff>
      <xdr:row>34</xdr:row>
      <xdr:rowOff>1343916</xdr:rowOff>
    </xdr:from>
    <xdr:to>
      <xdr:col>10</xdr:col>
      <xdr:colOff>950295</xdr:colOff>
      <xdr:row>34</xdr:row>
      <xdr:rowOff>1668957</xdr:rowOff>
    </xdr:to>
    <xdr:pic>
      <xdr:nvPicPr>
        <xdr:cNvPr id="17255" name="Picture 6">
          <a:extLst>
            <a:ext uri="{FF2B5EF4-FFF2-40B4-BE49-F238E27FC236}">
              <a16:creationId xmlns:a16="http://schemas.microsoft.com/office/drawing/2014/main" id="{00000000-0008-0000-0100-0000674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386962</xdr:colOff>
      <xdr:row>38</xdr:row>
      <xdr:rowOff>0</xdr:rowOff>
    </xdr:from>
    <xdr:to>
      <xdr:col>10</xdr:col>
      <xdr:colOff>2255963</xdr:colOff>
      <xdr:row>38</xdr:row>
      <xdr:rowOff>0</xdr:rowOff>
    </xdr:to>
    <xdr:pic>
      <xdr:nvPicPr>
        <xdr:cNvPr id="17256" name="Picture 5">
          <a:extLst>
            <a:ext uri="{FF2B5EF4-FFF2-40B4-BE49-F238E27FC236}">
              <a16:creationId xmlns:a16="http://schemas.microsoft.com/office/drawing/2014/main" id="{00000000-0008-0000-0100-0000684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104775</xdr:colOff>
      <xdr:row>11</xdr:row>
      <xdr:rowOff>800100</xdr:rowOff>
    </xdr:from>
    <xdr:to>
      <xdr:col>9</xdr:col>
      <xdr:colOff>609600</xdr:colOff>
      <xdr:row>11</xdr:row>
      <xdr:rowOff>1238436</xdr:rowOff>
    </xdr:to>
    <xdr:pic>
      <xdr:nvPicPr>
        <xdr:cNvPr id="17601" name="Picture 1">
          <a:extLst>
            <a:ext uri="{FF2B5EF4-FFF2-40B4-BE49-F238E27FC236}">
              <a16:creationId xmlns:a16="http://schemas.microsoft.com/office/drawing/2014/main" id="{00000000-0008-0000-0200-0000C14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8</xdr:col>
      <xdr:colOff>85929</xdr:colOff>
      <xdr:row>11</xdr:row>
      <xdr:rowOff>800100</xdr:rowOff>
    </xdr:from>
    <xdr:to>
      <xdr:col>8</xdr:col>
      <xdr:colOff>590549</xdr:colOff>
      <xdr:row>11</xdr:row>
      <xdr:rowOff>1304850</xdr:rowOff>
    </xdr:to>
    <xdr:pic>
      <xdr:nvPicPr>
        <xdr:cNvPr id="17602" name="Picture 2">
          <a:extLst>
            <a:ext uri="{FF2B5EF4-FFF2-40B4-BE49-F238E27FC236}">
              <a16:creationId xmlns:a16="http://schemas.microsoft.com/office/drawing/2014/main" id="{00000000-0008-0000-0200-0000C24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409575</xdr:colOff>
      <xdr:row>11</xdr:row>
      <xdr:rowOff>800100</xdr:rowOff>
    </xdr:from>
    <xdr:to>
      <xdr:col>10</xdr:col>
      <xdr:colOff>609600</xdr:colOff>
      <xdr:row>11</xdr:row>
      <xdr:rowOff>1676772</xdr:rowOff>
    </xdr:to>
    <xdr:pic>
      <xdr:nvPicPr>
        <xdr:cNvPr id="17603" name="Picture 5">
          <a:extLst>
            <a:ext uri="{FF2B5EF4-FFF2-40B4-BE49-F238E27FC236}">
              <a16:creationId xmlns:a16="http://schemas.microsoft.com/office/drawing/2014/main" id="{00000000-0008-0000-0200-0000C34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609600</xdr:colOff>
      <xdr:row>11</xdr:row>
      <xdr:rowOff>800100</xdr:rowOff>
    </xdr:from>
    <xdr:to>
      <xdr:col>10</xdr:col>
      <xdr:colOff>771525</xdr:colOff>
      <xdr:row>11</xdr:row>
      <xdr:rowOff>1352512</xdr:rowOff>
    </xdr:to>
    <xdr:pic>
      <xdr:nvPicPr>
        <xdr:cNvPr id="17604" name="Picture 6">
          <a:extLst>
            <a:ext uri="{FF2B5EF4-FFF2-40B4-BE49-F238E27FC236}">
              <a16:creationId xmlns:a16="http://schemas.microsoft.com/office/drawing/2014/main" id="{00000000-0008-0000-0200-0000C44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409575</xdr:colOff>
      <xdr:row>13</xdr:row>
      <xdr:rowOff>0</xdr:rowOff>
    </xdr:from>
    <xdr:to>
      <xdr:col>10</xdr:col>
      <xdr:colOff>609600</xdr:colOff>
      <xdr:row>13</xdr:row>
      <xdr:rowOff>0</xdr:rowOff>
    </xdr:to>
    <xdr:pic>
      <xdr:nvPicPr>
        <xdr:cNvPr id="17605" name="Picture 5">
          <a:extLst>
            <a:ext uri="{FF2B5EF4-FFF2-40B4-BE49-F238E27FC236}">
              <a16:creationId xmlns:a16="http://schemas.microsoft.com/office/drawing/2014/main" id="{00000000-0008-0000-0200-0000C54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63"/>
  <sheetViews>
    <sheetView tabSelected="1" zoomScale="70" zoomScaleNormal="70" workbookViewId="0">
      <selection activeCell="M17" sqref="M17"/>
    </sheetView>
  </sheetViews>
  <sheetFormatPr defaultColWidth="11.42578125" defaultRowHeight="15.75" customHeight="1" x14ac:dyDescent="0.25"/>
  <cols>
    <col min="1" max="1" width="9.28515625" style="1" customWidth="1"/>
    <col min="2" max="2" width="53.42578125" style="1" customWidth="1"/>
    <col min="3" max="3" width="10.7109375" style="1" customWidth="1"/>
    <col min="4" max="4" width="12" style="2" customWidth="1"/>
    <col min="5" max="6" width="20.42578125" style="1" bestFit="1" customWidth="1"/>
    <col min="7" max="7" width="20.42578125" style="1" customWidth="1"/>
    <col min="8" max="8" width="20.85546875" style="3" customWidth="1"/>
    <col min="9" max="9" width="18.7109375" style="3" customWidth="1"/>
    <col min="10" max="10" width="25" style="3" customWidth="1"/>
    <col min="11" max="11" width="42.85546875" style="1" customWidth="1"/>
    <col min="12" max="12" width="15" style="1" customWidth="1"/>
    <col min="13" max="257" width="11.42578125" style="1" customWidth="1"/>
  </cols>
  <sheetData>
    <row r="1" spans="1:11" x14ac:dyDescent="0.25">
      <c r="E1" s="4"/>
    </row>
    <row r="2" spans="1:11" ht="18.75" x14ac:dyDescent="0.3">
      <c r="A2" s="5"/>
      <c r="B2" s="5"/>
      <c r="C2" s="5"/>
      <c r="D2" s="6"/>
      <c r="E2" s="5"/>
      <c r="F2" s="5"/>
      <c r="G2" s="5"/>
      <c r="H2" s="7"/>
      <c r="I2" s="7"/>
      <c r="J2" s="79"/>
      <c r="K2" s="79"/>
    </row>
    <row r="3" spans="1:11" ht="18.75" x14ac:dyDescent="0.3">
      <c r="A3" s="5"/>
      <c r="B3" s="5"/>
      <c r="C3" s="5"/>
      <c r="D3" s="6"/>
      <c r="E3" s="5"/>
      <c r="F3" s="5"/>
      <c r="G3" s="5"/>
      <c r="H3" s="7"/>
      <c r="I3" s="7"/>
      <c r="J3" s="79"/>
      <c r="K3" s="79"/>
    </row>
    <row r="4" spans="1:11" ht="18.75" x14ac:dyDescent="0.3">
      <c r="A4" s="5"/>
      <c r="B4" s="5"/>
      <c r="C4" s="5"/>
      <c r="D4" s="6"/>
      <c r="E4" s="5"/>
      <c r="F4" s="5"/>
      <c r="G4" s="5"/>
      <c r="H4" s="7"/>
      <c r="I4" s="7"/>
      <c r="J4" s="79"/>
      <c r="K4" s="79"/>
    </row>
    <row r="5" spans="1:11" ht="20.25" x14ac:dyDescent="0.25">
      <c r="A5" s="80" t="s">
        <v>0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ht="18.75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0.25" x14ac:dyDescent="0.25">
      <c r="A7" s="81" t="s">
        <v>34</v>
      </c>
      <c r="B7" s="81"/>
      <c r="C7" s="81"/>
      <c r="D7" s="81"/>
      <c r="E7" s="81"/>
      <c r="F7" s="81"/>
      <c r="G7" s="81"/>
      <c r="H7" s="81"/>
      <c r="I7" s="81"/>
      <c r="J7" s="81"/>
      <c r="K7" s="81"/>
    </row>
    <row r="8" spans="1:11" ht="18.75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43.5" customHeight="1" x14ac:dyDescent="0.25">
      <c r="A9" s="9"/>
      <c r="B9" s="10" t="s">
        <v>1</v>
      </c>
      <c r="C9" s="82" t="s">
        <v>41</v>
      </c>
      <c r="D9" s="82"/>
      <c r="E9" s="82"/>
      <c r="F9" s="82"/>
      <c r="G9" s="82"/>
      <c r="H9" s="82"/>
      <c r="I9" s="82"/>
      <c r="J9" s="82"/>
      <c r="K9" s="82"/>
    </row>
    <row r="10" spans="1:11" ht="37.5" x14ac:dyDescent="0.3">
      <c r="A10" s="11"/>
      <c r="B10" s="12" t="s">
        <v>2</v>
      </c>
      <c r="C10" s="83" t="s">
        <v>3</v>
      </c>
      <c r="D10" s="83"/>
      <c r="E10" s="83"/>
      <c r="F10" s="83"/>
      <c r="G10" s="83"/>
      <c r="H10" s="83"/>
      <c r="I10" s="83"/>
      <c r="J10" s="83"/>
      <c r="K10" s="83"/>
    </row>
    <row r="11" spans="1:11" ht="18.75" x14ac:dyDescent="0.25">
      <c r="A11" s="84" t="s">
        <v>4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</row>
    <row r="12" spans="1:11" ht="47.25" x14ac:dyDescent="0.25">
      <c r="A12" s="85" t="s">
        <v>5</v>
      </c>
      <c r="B12" s="86" t="s">
        <v>6</v>
      </c>
      <c r="C12" s="85" t="s">
        <v>7</v>
      </c>
      <c r="D12" s="85" t="s">
        <v>8</v>
      </c>
      <c r="E12" s="87" t="s">
        <v>9</v>
      </c>
      <c r="F12" s="87"/>
      <c r="G12" s="87"/>
      <c r="H12" s="88" t="s">
        <v>10</v>
      </c>
      <c r="I12" s="88"/>
      <c r="J12" s="88"/>
      <c r="K12" s="14" t="s">
        <v>11</v>
      </c>
    </row>
    <row r="13" spans="1:11" ht="167.25" customHeight="1" x14ac:dyDescent="0.25">
      <c r="A13" s="85"/>
      <c r="B13" s="86"/>
      <c r="C13" s="85"/>
      <c r="D13" s="85"/>
      <c r="E13" s="78" t="s">
        <v>38</v>
      </c>
      <c r="F13" s="78" t="s">
        <v>39</v>
      </c>
      <c r="G13" s="78" t="s">
        <v>40</v>
      </c>
      <c r="H13" s="16" t="s">
        <v>12</v>
      </c>
      <c r="I13" s="114" t="s">
        <v>13</v>
      </c>
      <c r="J13" s="114" t="s">
        <v>42</v>
      </c>
      <c r="K13" s="115" t="s">
        <v>43</v>
      </c>
    </row>
    <row r="14" spans="1:11" ht="63" x14ac:dyDescent="0.25">
      <c r="A14" s="18">
        <v>1</v>
      </c>
      <c r="B14" s="73" t="s">
        <v>41</v>
      </c>
      <c r="C14" s="71" t="s">
        <v>16</v>
      </c>
      <c r="D14" s="72">
        <v>1</v>
      </c>
      <c r="E14" s="74">
        <v>90000</v>
      </c>
      <c r="F14" s="74">
        <v>91000</v>
      </c>
      <c r="G14" s="74">
        <v>129000</v>
      </c>
      <c r="H14" s="75">
        <f>AVERAGE(E14:G14)</f>
        <v>103333.33333333333</v>
      </c>
      <c r="I14" s="76">
        <f>SQRT(((SUM((POWER(F14-H14,2)),(POWER(G14-H14,2)),(POWER(E14-H14,2)))/(COLUMNS(E14:G14)-1))))</f>
        <v>22233.608194203058</v>
      </c>
      <c r="J14" s="76">
        <f>I14/H14*100</f>
        <v>21.516395026648123</v>
      </c>
      <c r="K14" s="77">
        <f>H14*D14</f>
        <v>103333.33333333333</v>
      </c>
    </row>
    <row r="15" spans="1:11" ht="19.5" customHeight="1" x14ac:dyDescent="0.25">
      <c r="A15" s="18"/>
      <c r="B15" s="24" t="s">
        <v>17</v>
      </c>
      <c r="C15" s="20"/>
      <c r="D15" s="16"/>
      <c r="E15" s="21"/>
      <c r="F15" s="21"/>
      <c r="G15" s="21"/>
      <c r="H15" s="21"/>
      <c r="I15" s="22"/>
      <c r="J15" s="22"/>
      <c r="K15" s="23"/>
    </row>
    <row r="16" spans="1:11" ht="18.75" x14ac:dyDescent="0.25">
      <c r="A16" s="90" t="s">
        <v>18</v>
      </c>
      <c r="B16" s="90"/>
      <c r="C16" s="91">
        <v>46280</v>
      </c>
      <c r="D16" s="92"/>
      <c r="E16" s="25"/>
      <c r="F16" s="25"/>
      <c r="G16" s="25"/>
      <c r="H16" s="25"/>
      <c r="I16" s="26"/>
      <c r="J16" s="26"/>
      <c r="K16" s="27"/>
    </row>
    <row r="17" spans="1:257" x14ac:dyDescent="0.25">
      <c r="A17" s="90"/>
      <c r="B17" s="90"/>
      <c r="C17" s="93" t="s">
        <v>36</v>
      </c>
      <c r="D17" s="94"/>
      <c r="E17" s="94"/>
      <c r="F17" s="94"/>
      <c r="G17" s="94"/>
      <c r="H17" s="94"/>
      <c r="I17" s="94"/>
      <c r="J17" s="94"/>
      <c r="K17" s="95"/>
    </row>
    <row r="18" spans="1:257" ht="201" customHeight="1" x14ac:dyDescent="0.25">
      <c r="A18" s="90"/>
      <c r="B18" s="90"/>
      <c r="C18" s="96"/>
      <c r="D18" s="97"/>
      <c r="E18" s="97"/>
      <c r="F18" s="97"/>
      <c r="G18" s="97"/>
      <c r="H18" s="97"/>
      <c r="I18" s="97"/>
      <c r="J18" s="97"/>
      <c r="K18" s="98"/>
    </row>
    <row r="19" spans="1:257" s="64" customFormat="1" ht="18.75" x14ac:dyDescent="0.25">
      <c r="A19" s="59"/>
      <c r="B19" s="99" t="s">
        <v>19</v>
      </c>
      <c r="C19" s="99"/>
      <c r="D19" s="100">
        <f>E14*D14</f>
        <v>90000</v>
      </c>
      <c r="E19" s="100"/>
      <c r="F19" s="60" t="s">
        <v>20</v>
      </c>
      <c r="G19" s="61"/>
      <c r="H19" s="61"/>
      <c r="I19" s="62"/>
      <c r="J19" s="62"/>
      <c r="K19" s="61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  <c r="HJ19" s="63"/>
      <c r="HK19" s="63"/>
      <c r="HL19" s="63"/>
      <c r="HM19" s="63"/>
      <c r="HN19" s="63"/>
      <c r="HO19" s="63"/>
      <c r="HP19" s="63"/>
      <c r="HQ19" s="63"/>
      <c r="HR19" s="63"/>
      <c r="HS19" s="63"/>
      <c r="HT19" s="63"/>
      <c r="HU19" s="63"/>
      <c r="HV19" s="63"/>
      <c r="HW19" s="63"/>
      <c r="HX19" s="63"/>
      <c r="HY19" s="63"/>
      <c r="HZ19" s="63"/>
      <c r="IA19" s="63"/>
      <c r="IB19" s="63"/>
      <c r="IC19" s="63"/>
      <c r="ID19" s="63"/>
      <c r="IE19" s="63"/>
      <c r="IF19" s="63"/>
      <c r="IG19" s="63"/>
      <c r="IH19" s="63"/>
      <c r="II19" s="63"/>
      <c r="IJ19" s="63"/>
      <c r="IK19" s="63"/>
      <c r="IL19" s="63"/>
      <c r="IM19" s="63"/>
      <c r="IN19" s="63"/>
      <c r="IO19" s="63"/>
      <c r="IP19" s="63"/>
      <c r="IQ19" s="63"/>
      <c r="IR19" s="63"/>
      <c r="IS19" s="63"/>
      <c r="IT19" s="63"/>
      <c r="IU19" s="63"/>
      <c r="IV19" s="63"/>
      <c r="IW19" s="63"/>
    </row>
    <row r="20" spans="1:257" s="64" customFormat="1" x14ac:dyDescent="0.25">
      <c r="A20" s="59"/>
      <c r="B20" s="65"/>
      <c r="C20" s="66"/>
      <c r="D20" s="67"/>
      <c r="E20" s="61"/>
      <c r="F20" s="61"/>
      <c r="G20" s="61"/>
      <c r="H20" s="61"/>
      <c r="I20" s="62"/>
      <c r="J20" s="62"/>
      <c r="K20" s="61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3"/>
      <c r="HI20" s="63"/>
      <c r="HJ20" s="63"/>
      <c r="HK20" s="63"/>
      <c r="HL20" s="63"/>
      <c r="HM20" s="63"/>
      <c r="HN20" s="63"/>
      <c r="HO20" s="63"/>
      <c r="HP20" s="63"/>
      <c r="HQ20" s="63"/>
      <c r="HR20" s="63"/>
      <c r="HS20" s="63"/>
      <c r="HT20" s="63"/>
      <c r="HU20" s="63"/>
      <c r="HV20" s="63"/>
      <c r="HW20" s="63"/>
      <c r="HX20" s="63"/>
      <c r="HY20" s="63"/>
      <c r="HZ20" s="63"/>
      <c r="IA20" s="63"/>
      <c r="IB20" s="63"/>
      <c r="IC20" s="63"/>
      <c r="ID20" s="63"/>
      <c r="IE20" s="63"/>
      <c r="IF20" s="63"/>
      <c r="IG20" s="63"/>
      <c r="IH20" s="63"/>
      <c r="II20" s="63"/>
      <c r="IJ20" s="63"/>
      <c r="IK20" s="63"/>
      <c r="IL20" s="63"/>
      <c r="IM20" s="63"/>
      <c r="IN20" s="63"/>
      <c r="IO20" s="63"/>
      <c r="IP20" s="63"/>
      <c r="IQ20" s="63"/>
      <c r="IR20" s="63"/>
      <c r="IS20" s="63"/>
      <c r="IT20" s="63"/>
      <c r="IU20" s="63"/>
      <c r="IV20" s="63"/>
      <c r="IW20" s="63"/>
    </row>
    <row r="21" spans="1:257" s="64" customFormat="1" ht="20.25" customHeight="1" x14ac:dyDescent="0.25">
      <c r="A21" s="68"/>
      <c r="B21" s="89" t="s">
        <v>35</v>
      </c>
      <c r="C21" s="89"/>
      <c r="D21" s="89"/>
      <c r="E21" s="89"/>
      <c r="F21" s="89"/>
      <c r="G21" s="69"/>
      <c r="H21" s="69"/>
      <c r="I21" s="70"/>
      <c r="J21" s="70"/>
      <c r="K21" s="69" t="s">
        <v>37</v>
      </c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63"/>
      <c r="HG21" s="63"/>
      <c r="HH21" s="63"/>
      <c r="HI21" s="63"/>
      <c r="HJ21" s="63"/>
      <c r="HK21" s="63"/>
      <c r="HL21" s="63"/>
      <c r="HM21" s="63"/>
      <c r="HN21" s="63"/>
      <c r="HO21" s="63"/>
      <c r="HP21" s="63"/>
      <c r="HQ21" s="63"/>
      <c r="HR21" s="63"/>
      <c r="HS21" s="63"/>
      <c r="HT21" s="63"/>
      <c r="HU21" s="63"/>
      <c r="HV21" s="63"/>
      <c r="HW21" s="63"/>
      <c r="HX21" s="63"/>
      <c r="HY21" s="63"/>
      <c r="HZ21" s="63"/>
      <c r="IA21" s="63"/>
      <c r="IB21" s="63"/>
      <c r="IC21" s="63"/>
      <c r="ID21" s="63"/>
      <c r="IE21" s="63"/>
      <c r="IF21" s="63"/>
      <c r="IG21" s="63"/>
      <c r="IH21" s="63"/>
      <c r="II21" s="63"/>
      <c r="IJ21" s="63"/>
      <c r="IK21" s="63"/>
      <c r="IL21" s="63"/>
      <c r="IM21" s="63"/>
      <c r="IN21" s="63"/>
      <c r="IO21" s="63"/>
      <c r="IP21" s="63"/>
      <c r="IQ21" s="63"/>
      <c r="IR21" s="63"/>
      <c r="IS21" s="63"/>
      <c r="IT21" s="63"/>
      <c r="IU21" s="63"/>
      <c r="IV21" s="63"/>
      <c r="IW21" s="63"/>
    </row>
    <row r="22" spans="1:257" s="1" customFormat="1" x14ac:dyDescent="0.25">
      <c r="B22" s="37"/>
      <c r="C22" s="32"/>
      <c r="D22" s="33"/>
      <c r="E22" s="30"/>
      <c r="F22" s="29"/>
      <c r="G22" s="29"/>
      <c r="H22" s="3"/>
      <c r="I22" s="29"/>
      <c r="J22" s="29"/>
    </row>
    <row r="23" spans="1:257" s="1" customFormat="1" x14ac:dyDescent="0.25">
      <c r="B23" s="37"/>
      <c r="C23" s="32"/>
      <c r="D23" s="33"/>
      <c r="E23" s="38"/>
      <c r="F23" s="29"/>
      <c r="G23" s="29"/>
      <c r="H23" s="3"/>
      <c r="I23" s="29"/>
      <c r="J23" s="29"/>
    </row>
    <row r="24" spans="1:257" s="1" customFormat="1" x14ac:dyDescent="0.25">
      <c r="B24" s="37"/>
      <c r="C24" s="32"/>
      <c r="D24" s="33"/>
      <c r="E24" s="38"/>
      <c r="F24" s="29"/>
      <c r="G24" s="29"/>
      <c r="H24" s="3"/>
      <c r="I24" s="29"/>
      <c r="J24" s="29"/>
    </row>
    <row r="25" spans="1:257" s="1" customFormat="1" ht="15" customHeight="1" x14ac:dyDescent="0.25">
      <c r="B25" s="39"/>
      <c r="D25" s="2"/>
      <c r="E25" s="30"/>
      <c r="H25" s="3"/>
      <c r="I25" s="3"/>
      <c r="J25" s="3"/>
    </row>
    <row r="26" spans="1:257" s="1" customFormat="1" x14ac:dyDescent="0.25">
      <c r="B26" s="39"/>
      <c r="D26" s="2"/>
      <c r="E26" s="30"/>
      <c r="H26" s="3"/>
      <c r="I26" s="3"/>
      <c r="J26" s="3"/>
    </row>
    <row r="27" spans="1:257" s="1" customFormat="1" x14ac:dyDescent="0.25">
      <c r="B27" s="40"/>
      <c r="C27" s="41"/>
      <c r="D27" s="42"/>
      <c r="E27" s="30"/>
      <c r="F27" s="43"/>
      <c r="G27" s="44"/>
      <c r="H27" s="3"/>
      <c r="I27" s="3"/>
      <c r="J27" s="3"/>
    </row>
    <row r="28" spans="1:257" s="1" customFormat="1" x14ac:dyDescent="0.25">
      <c r="B28" s="40"/>
      <c r="C28" s="41"/>
      <c r="D28" s="42"/>
      <c r="E28" s="30"/>
      <c r="F28" s="43"/>
      <c r="G28" s="44"/>
      <c r="H28" s="3"/>
      <c r="I28" s="3"/>
      <c r="J28" s="3"/>
    </row>
    <row r="29" spans="1:257" s="1" customFormat="1" x14ac:dyDescent="0.25">
      <c r="B29" s="40"/>
      <c r="C29" s="41"/>
      <c r="D29" s="42"/>
      <c r="E29" s="45"/>
      <c r="F29" s="43"/>
      <c r="G29" s="44"/>
      <c r="H29" s="3"/>
      <c r="I29" s="3"/>
      <c r="J29" s="3"/>
    </row>
    <row r="30" spans="1:257" s="1" customFormat="1" x14ac:dyDescent="0.25">
      <c r="B30" s="46"/>
      <c r="C30" s="41"/>
      <c r="D30" s="42"/>
      <c r="E30" s="45"/>
      <c r="F30" s="43"/>
      <c r="G30" s="44"/>
      <c r="H30" s="3"/>
      <c r="I30" s="3"/>
      <c r="J30" s="3"/>
    </row>
    <row r="31" spans="1:257" s="1" customFormat="1" x14ac:dyDescent="0.25">
      <c r="B31" s="46"/>
      <c r="C31" s="41"/>
      <c r="D31" s="42"/>
      <c r="E31" s="45"/>
      <c r="F31" s="43"/>
      <c r="G31" s="44"/>
      <c r="H31" s="3"/>
      <c r="I31" s="3"/>
      <c r="J31" s="3"/>
    </row>
    <row r="32" spans="1:257" s="1" customFormat="1" x14ac:dyDescent="0.25">
      <c r="B32" s="46"/>
      <c r="C32" s="41"/>
      <c r="D32" s="42"/>
      <c r="E32" s="45"/>
      <c r="F32" s="43"/>
      <c r="G32" s="44"/>
      <c r="H32" s="3"/>
      <c r="I32" s="3"/>
      <c r="J32" s="3"/>
    </row>
    <row r="33" spans="2:10" s="1" customFormat="1" x14ac:dyDescent="0.25">
      <c r="B33" s="46"/>
      <c r="C33" s="41"/>
      <c r="D33" s="42"/>
      <c r="E33" s="45"/>
      <c r="F33" s="43"/>
      <c r="G33" s="44"/>
      <c r="H33" s="3"/>
      <c r="I33" s="3"/>
      <c r="J33" s="3"/>
    </row>
    <row r="34" spans="2:10" s="1" customFormat="1" x14ac:dyDescent="0.25">
      <c r="B34" s="46"/>
      <c r="C34" s="41"/>
      <c r="D34" s="42"/>
      <c r="E34" s="45"/>
      <c r="F34" s="43"/>
      <c r="G34" s="44"/>
      <c r="H34" s="3"/>
      <c r="I34" s="3"/>
      <c r="J34" s="3"/>
    </row>
    <row r="35" spans="2:10" s="1" customFormat="1" x14ac:dyDescent="0.25">
      <c r="B35" s="46"/>
      <c r="C35" s="41"/>
      <c r="D35" s="42"/>
      <c r="E35" s="45"/>
      <c r="F35" s="43"/>
      <c r="G35" s="44"/>
      <c r="H35" s="3"/>
      <c r="I35" s="3"/>
      <c r="J35" s="3"/>
    </row>
    <row r="36" spans="2:10" s="1" customFormat="1" x14ac:dyDescent="0.25">
      <c r="B36" s="46"/>
      <c r="C36" s="41"/>
      <c r="D36" s="42"/>
      <c r="E36" s="45"/>
      <c r="F36" s="43"/>
      <c r="G36" s="44"/>
      <c r="H36" s="3"/>
      <c r="I36" s="3"/>
      <c r="J36" s="3"/>
    </row>
    <row r="37" spans="2:10" s="1" customFormat="1" x14ac:dyDescent="0.25">
      <c r="B37" s="47"/>
      <c r="D37" s="2"/>
      <c r="E37" s="45"/>
      <c r="F37" s="43"/>
      <c r="G37" s="44"/>
      <c r="H37" s="3"/>
      <c r="I37" s="3"/>
      <c r="J37" s="3"/>
    </row>
    <row r="38" spans="2:10" s="1" customFormat="1" x14ac:dyDescent="0.25">
      <c r="B38" s="48"/>
      <c r="D38" s="2"/>
      <c r="E38" s="45"/>
      <c r="F38" s="43"/>
      <c r="G38" s="44"/>
      <c r="H38" s="3"/>
      <c r="I38" s="3"/>
      <c r="J38" s="3"/>
    </row>
    <row r="39" spans="2:10" s="1" customFormat="1" x14ac:dyDescent="0.25">
      <c r="B39" s="48"/>
      <c r="D39" s="2"/>
      <c r="E39" s="45"/>
      <c r="F39" s="43"/>
      <c r="G39" s="44"/>
      <c r="H39" s="3"/>
      <c r="I39" s="3"/>
      <c r="J39" s="3"/>
    </row>
    <row r="40" spans="2:10" s="1" customFormat="1" x14ac:dyDescent="0.25">
      <c r="B40" s="48"/>
      <c r="D40" s="2"/>
      <c r="E40" s="45"/>
      <c r="F40" s="43"/>
      <c r="G40" s="44"/>
      <c r="H40" s="3"/>
      <c r="I40" s="3"/>
      <c r="J40" s="3"/>
    </row>
    <row r="41" spans="2:10" s="1" customFormat="1" x14ac:dyDescent="0.25">
      <c r="B41" s="48"/>
      <c r="D41" s="2"/>
      <c r="E41" s="45"/>
      <c r="F41" s="43"/>
      <c r="G41" s="44"/>
      <c r="H41" s="3"/>
      <c r="I41" s="3"/>
      <c r="J41" s="3"/>
    </row>
    <row r="42" spans="2:10" s="1" customFormat="1" x14ac:dyDescent="0.25">
      <c r="B42" s="48"/>
      <c r="D42" s="2"/>
      <c r="E42" s="45"/>
      <c r="F42" s="43"/>
      <c r="G42" s="44"/>
      <c r="H42" s="3"/>
      <c r="I42" s="3"/>
      <c r="J42" s="3"/>
    </row>
    <row r="43" spans="2:10" s="1" customFormat="1" x14ac:dyDescent="0.25">
      <c r="B43" s="48"/>
      <c r="D43" s="2"/>
      <c r="E43" s="45"/>
      <c r="F43" s="43"/>
      <c r="G43" s="44"/>
      <c r="H43" s="3"/>
      <c r="I43" s="3"/>
      <c r="J43" s="3"/>
    </row>
    <row r="44" spans="2:10" s="1" customFormat="1" x14ac:dyDescent="0.25">
      <c r="B44" s="48"/>
      <c r="D44" s="2"/>
      <c r="E44" s="49"/>
      <c r="F44" s="43"/>
      <c r="G44" s="44"/>
      <c r="H44" s="3"/>
      <c r="I44" s="3"/>
      <c r="J44" s="3"/>
    </row>
    <row r="45" spans="2:10" s="1" customFormat="1" x14ac:dyDescent="0.25">
      <c r="B45" s="48"/>
      <c r="D45" s="2"/>
      <c r="E45" s="45"/>
      <c r="F45" s="43"/>
      <c r="G45" s="44"/>
      <c r="H45" s="3"/>
      <c r="I45" s="3"/>
      <c r="J45" s="3"/>
    </row>
    <row r="46" spans="2:10" s="1" customFormat="1" x14ac:dyDescent="0.25">
      <c r="D46" s="2"/>
      <c r="E46" s="50"/>
      <c r="F46" s="51"/>
      <c r="G46" s="51"/>
      <c r="H46" s="3"/>
      <c r="I46" s="3"/>
      <c r="J46" s="3"/>
    </row>
    <row r="47" spans="2:10" x14ac:dyDescent="0.25">
      <c r="E47" s="52"/>
      <c r="F47" s="39"/>
      <c r="G47" s="39"/>
    </row>
    <row r="48" spans="2:10" x14ac:dyDescent="0.25">
      <c r="E48" s="29"/>
    </row>
    <row r="49" spans="5:6" x14ac:dyDescent="0.25">
      <c r="E49" s="29"/>
      <c r="F49" s="3"/>
    </row>
    <row r="50" spans="5:6" x14ac:dyDescent="0.25">
      <c r="E50" s="29"/>
    </row>
    <row r="51" spans="5:6" x14ac:dyDescent="0.25">
      <c r="E51" s="29"/>
    </row>
    <row r="52" spans="5:6" x14ac:dyDescent="0.25">
      <c r="E52" s="29"/>
    </row>
    <row r="53" spans="5:6" x14ac:dyDescent="0.25">
      <c r="E53" s="53"/>
    </row>
    <row r="54" spans="5:6" x14ac:dyDescent="0.25">
      <c r="E54" s="29"/>
    </row>
    <row r="55" spans="5:6" x14ac:dyDescent="0.25">
      <c r="E55" s="29"/>
    </row>
    <row r="56" spans="5:6" x14ac:dyDescent="0.25">
      <c r="E56" s="29"/>
    </row>
    <row r="57" spans="5:6" x14ac:dyDescent="0.25">
      <c r="E57" s="29"/>
    </row>
    <row r="58" spans="5:6" x14ac:dyDescent="0.25">
      <c r="E58" s="29"/>
    </row>
    <row r="59" spans="5:6" x14ac:dyDescent="0.25">
      <c r="E59" s="29"/>
    </row>
    <row r="60" spans="5:6" x14ac:dyDescent="0.25">
      <c r="E60" s="29"/>
    </row>
    <row r="61" spans="5:6" x14ac:dyDescent="0.25">
      <c r="E61" s="29"/>
    </row>
    <row r="62" spans="5:6" x14ac:dyDescent="0.25">
      <c r="E62" s="29"/>
    </row>
    <row r="63" spans="5:6" x14ac:dyDescent="0.25">
      <c r="E63" s="29"/>
    </row>
  </sheetData>
  <mergeCells count="18">
    <mergeCell ref="B21:F21"/>
    <mergeCell ref="A16:B18"/>
    <mergeCell ref="C16:D16"/>
    <mergeCell ref="C17:K18"/>
    <mergeCell ref="B19:C19"/>
    <mergeCell ref="D19:E19"/>
    <mergeCell ref="A11:K11"/>
    <mergeCell ref="A12:A13"/>
    <mergeCell ref="B12:B13"/>
    <mergeCell ref="C12:C13"/>
    <mergeCell ref="D12:D13"/>
    <mergeCell ref="E12:G12"/>
    <mergeCell ref="H12:J12"/>
    <mergeCell ref="J2:K4"/>
    <mergeCell ref="A5:K5"/>
    <mergeCell ref="A7:K7"/>
    <mergeCell ref="C9:K9"/>
    <mergeCell ref="C10:K10"/>
  </mergeCells>
  <pageMargins left="0" right="0" top="0" bottom="0" header="0" footer="0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W87"/>
  <sheetViews>
    <sheetView zoomScale="85" workbookViewId="0">
      <selection activeCell="C49" sqref="C49"/>
    </sheetView>
  </sheetViews>
  <sheetFormatPr defaultColWidth="11.42578125" defaultRowHeight="15.75" customHeight="1" x14ac:dyDescent="0.25"/>
  <cols>
    <col min="1" max="1" width="9.28515625" style="1" customWidth="1"/>
    <col min="2" max="2" width="53.42578125" style="1" customWidth="1"/>
    <col min="3" max="3" width="10.7109375" style="1" customWidth="1"/>
    <col min="4" max="4" width="12" style="2" customWidth="1"/>
    <col min="5" max="6" width="20.42578125" style="1" bestFit="1" customWidth="1"/>
    <col min="7" max="7" width="20.42578125" style="1" customWidth="1"/>
    <col min="8" max="8" width="20.85546875" style="3" customWidth="1"/>
    <col min="9" max="9" width="18.7109375" style="3" customWidth="1"/>
    <col min="10" max="10" width="25" style="3" customWidth="1"/>
    <col min="11" max="11" width="42.85546875" style="1" customWidth="1"/>
    <col min="12" max="12" width="15" style="1" customWidth="1"/>
    <col min="13" max="257" width="11.42578125" style="1" customWidth="1"/>
  </cols>
  <sheetData>
    <row r="1" spans="1:11" ht="23.25" customHeight="1" x14ac:dyDescent="0.3">
      <c r="A1" s="5"/>
      <c r="B1" s="5"/>
      <c r="C1" s="5"/>
      <c r="D1" s="6"/>
      <c r="E1" s="5"/>
      <c r="F1" s="5"/>
      <c r="G1" s="5"/>
      <c r="H1" s="7"/>
      <c r="I1" s="7"/>
      <c r="J1" s="79" t="s">
        <v>23</v>
      </c>
      <c r="K1" s="79"/>
    </row>
    <row r="2" spans="1:11" ht="18.75" customHeight="1" x14ac:dyDescent="0.3">
      <c r="A2" s="5"/>
      <c r="B2" s="5"/>
      <c r="C2" s="5"/>
      <c r="D2" s="6"/>
      <c r="E2" s="5"/>
      <c r="F2" s="5"/>
      <c r="G2" s="5"/>
      <c r="H2" s="7"/>
      <c r="I2" s="7"/>
      <c r="J2" s="79"/>
      <c r="K2" s="79"/>
    </row>
    <row r="3" spans="1:11" ht="17.25" customHeight="1" x14ac:dyDescent="0.3">
      <c r="A3" s="5"/>
      <c r="B3" s="5"/>
      <c r="C3" s="5"/>
      <c r="D3" s="6"/>
      <c r="E3" s="5"/>
      <c r="F3" s="5"/>
      <c r="G3" s="5"/>
      <c r="H3" s="7"/>
      <c r="I3" s="7"/>
      <c r="J3" s="79"/>
      <c r="K3" s="79"/>
    </row>
    <row r="4" spans="1:11" ht="19.5" customHeight="1" x14ac:dyDescent="0.25">
      <c r="A4" s="80" t="s">
        <v>0</v>
      </c>
      <c r="B4" s="80"/>
      <c r="C4" s="80"/>
      <c r="D4" s="80"/>
      <c r="E4" s="80"/>
      <c r="F4" s="80"/>
      <c r="G4" s="80"/>
      <c r="H4" s="80"/>
      <c r="I4" s="80"/>
      <c r="J4" s="80"/>
      <c r="K4" s="80"/>
    </row>
    <row r="5" spans="1:11" ht="10.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9.5" customHeight="1" x14ac:dyDescent="0.25">
      <c r="A6" s="80" t="s">
        <v>24</v>
      </c>
      <c r="B6" s="80"/>
      <c r="C6" s="80"/>
      <c r="D6" s="80"/>
      <c r="E6" s="80"/>
      <c r="F6" s="80"/>
      <c r="G6" s="80"/>
      <c r="H6" s="80"/>
      <c r="I6" s="80"/>
      <c r="J6" s="80"/>
      <c r="K6" s="80"/>
    </row>
    <row r="7" spans="1:11" ht="7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9.5" customHeight="1" x14ac:dyDescent="0.25">
      <c r="A8" s="9"/>
      <c r="B8" s="10" t="s">
        <v>1</v>
      </c>
      <c r="C8" s="102" t="s">
        <v>25</v>
      </c>
      <c r="D8" s="102"/>
      <c r="E8" s="102"/>
      <c r="F8" s="102"/>
      <c r="G8" s="102"/>
      <c r="H8" s="102"/>
      <c r="I8" s="102"/>
      <c r="J8" s="102"/>
      <c r="K8" s="102"/>
    </row>
    <row r="9" spans="1:11" ht="49.5" customHeight="1" x14ac:dyDescent="0.3">
      <c r="A9" s="11"/>
      <c r="B9" s="12" t="s">
        <v>2</v>
      </c>
      <c r="C9" s="83" t="s">
        <v>26</v>
      </c>
      <c r="D9" s="83"/>
      <c r="E9" s="83"/>
      <c r="F9" s="83"/>
      <c r="G9" s="83"/>
      <c r="H9" s="83"/>
      <c r="I9" s="83"/>
      <c r="J9" s="83"/>
      <c r="K9" s="83"/>
    </row>
    <row r="10" spans="1:11" ht="21" customHeight="1" x14ac:dyDescent="0.25">
      <c r="A10" s="84" t="s">
        <v>4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</row>
    <row r="11" spans="1:11" ht="49.5" customHeight="1" x14ac:dyDescent="0.25">
      <c r="A11" s="85" t="s">
        <v>5</v>
      </c>
      <c r="B11" s="101" t="s">
        <v>6</v>
      </c>
      <c r="C11" s="85" t="s">
        <v>7</v>
      </c>
      <c r="D11" s="85" t="s">
        <v>8</v>
      </c>
      <c r="E11" s="87" t="s">
        <v>9</v>
      </c>
      <c r="F11" s="87"/>
      <c r="G11" s="87"/>
      <c r="H11" s="88" t="s">
        <v>10</v>
      </c>
      <c r="I11" s="88"/>
      <c r="J11" s="88"/>
      <c r="K11" s="14" t="s">
        <v>11</v>
      </c>
    </row>
    <row r="12" spans="1:11" ht="177.75" customHeight="1" x14ac:dyDescent="0.25">
      <c r="A12" s="85"/>
      <c r="B12" s="101"/>
      <c r="C12" s="85"/>
      <c r="D12" s="85"/>
      <c r="E12" s="13" t="s">
        <v>27</v>
      </c>
      <c r="F12" s="13" t="s">
        <v>28</v>
      </c>
      <c r="G12" s="13" t="s">
        <v>29</v>
      </c>
      <c r="H12" s="16" t="s">
        <v>12</v>
      </c>
      <c r="I12" s="15" t="s">
        <v>13</v>
      </c>
      <c r="J12" s="15" t="s">
        <v>14</v>
      </c>
      <c r="K12" s="17" t="s">
        <v>15</v>
      </c>
    </row>
    <row r="13" spans="1:11" s="54" customFormat="1" ht="51" customHeight="1" x14ac:dyDescent="0.25">
      <c r="A13" s="18">
        <v>1</v>
      </c>
      <c r="B13" s="19" t="s">
        <v>25</v>
      </c>
      <c r="C13" s="20" t="s">
        <v>16</v>
      </c>
      <c r="D13" s="21"/>
      <c r="E13" s="21">
        <v>811605.7</v>
      </c>
      <c r="F13" s="21">
        <v>803570</v>
      </c>
      <c r="G13" s="21">
        <v>851784.2</v>
      </c>
      <c r="H13" s="21">
        <f>AVERAGE(E13:G13)</f>
        <v>822319.96666666667</v>
      </c>
      <c r="I13" s="22">
        <f>SQRT(((SUM((POWER(F13-H13,2)),(POWER(G13-H13,2)),(POWER(E13-H13,2)))/(COLUMNS(E13:G13)-1))))</f>
        <v>25831.161473370346</v>
      </c>
      <c r="J13" s="22">
        <f>I13/H13*100</f>
        <v>3.1412543195416776</v>
      </c>
      <c r="K13" s="23">
        <f>H13</f>
        <v>822319.96666666667</v>
      </c>
    </row>
    <row r="14" spans="1:11" s="54" customFormat="1" ht="39" customHeight="1" x14ac:dyDescent="0.25">
      <c r="A14" s="18"/>
      <c r="B14" s="24" t="s">
        <v>17</v>
      </c>
      <c r="C14" s="55"/>
      <c r="D14" s="21"/>
      <c r="E14" s="21"/>
      <c r="F14" s="21"/>
      <c r="G14" s="21"/>
      <c r="H14" s="21"/>
      <c r="I14" s="22"/>
      <c r="J14" s="22"/>
      <c r="K14" s="56">
        <f>K13</f>
        <v>822319.96666666667</v>
      </c>
    </row>
    <row r="15" spans="1:11" s="54" customFormat="1" ht="18.75" customHeight="1" x14ac:dyDescent="0.25">
      <c r="A15" s="90" t="s">
        <v>18</v>
      </c>
      <c r="B15" s="90"/>
      <c r="C15" s="106">
        <v>45877</v>
      </c>
      <c r="D15" s="107"/>
      <c r="E15" s="25"/>
      <c r="F15" s="25"/>
      <c r="G15" s="25"/>
      <c r="H15" s="25"/>
      <c r="I15" s="26"/>
      <c r="J15" s="26"/>
      <c r="K15" s="27"/>
    </row>
    <row r="16" spans="1:11" s="54" customFormat="1" ht="18.75" customHeight="1" x14ac:dyDescent="0.25">
      <c r="A16" s="90"/>
      <c r="B16" s="90"/>
      <c r="C16" s="108" t="s">
        <v>30</v>
      </c>
      <c r="D16" s="109"/>
      <c r="E16" s="109"/>
      <c r="F16" s="109"/>
      <c r="G16" s="109"/>
      <c r="H16" s="109"/>
      <c r="I16" s="109"/>
      <c r="J16" s="109"/>
      <c r="K16" s="110"/>
    </row>
    <row r="17" spans="1:11" s="54" customFormat="1" ht="138.75" customHeight="1" x14ac:dyDescent="0.25">
      <c r="A17" s="90"/>
      <c r="B17" s="90"/>
      <c r="C17" s="111"/>
      <c r="D17" s="112"/>
      <c r="E17" s="112"/>
      <c r="F17" s="112"/>
      <c r="G17" s="112"/>
      <c r="H17" s="112"/>
      <c r="I17" s="112"/>
      <c r="J17" s="112"/>
      <c r="K17" s="113"/>
    </row>
    <row r="18" spans="1:11" s="54" customFormat="1" x14ac:dyDescent="0.25">
      <c r="A18" s="28"/>
      <c r="B18" s="31"/>
      <c r="C18" s="32"/>
      <c r="D18" s="33"/>
      <c r="E18" s="29"/>
      <c r="F18" s="29"/>
      <c r="G18" s="29"/>
      <c r="H18" s="29"/>
      <c r="I18" s="30"/>
      <c r="J18" s="30"/>
      <c r="K18" s="29"/>
    </row>
    <row r="19" spans="1:11" s="54" customFormat="1" x14ac:dyDescent="0.25">
      <c r="A19" s="28"/>
      <c r="B19" s="31"/>
      <c r="C19" s="32"/>
      <c r="D19" s="33"/>
      <c r="E19" s="29"/>
      <c r="F19" s="29"/>
      <c r="G19" s="29"/>
      <c r="H19" s="29"/>
      <c r="I19" s="30"/>
      <c r="J19" s="30"/>
      <c r="K19" s="29"/>
    </row>
    <row r="20" spans="1:11" s="54" customFormat="1" ht="37.5" customHeight="1" x14ac:dyDescent="0.25">
      <c r="A20" s="34"/>
      <c r="B20" s="103" t="s">
        <v>21</v>
      </c>
      <c r="C20" s="103"/>
      <c r="D20" s="103"/>
      <c r="E20" s="35"/>
      <c r="F20" s="35"/>
      <c r="G20" s="35"/>
      <c r="H20" s="35"/>
      <c r="I20" s="36"/>
      <c r="J20" s="36"/>
      <c r="K20" s="35" t="s">
        <v>22</v>
      </c>
    </row>
    <row r="21" spans="1:11" s="1" customFormat="1" x14ac:dyDescent="0.25">
      <c r="A21" s="104"/>
      <c r="B21" s="105"/>
      <c r="C21" s="105"/>
      <c r="D21" s="105"/>
      <c r="E21" s="105"/>
      <c r="F21" s="105"/>
      <c r="G21" s="105"/>
      <c r="H21" s="105"/>
      <c r="I21" s="105"/>
      <c r="J21" s="105"/>
      <c r="K21" s="105"/>
    </row>
    <row r="23" spans="1:11" x14ac:dyDescent="0.25">
      <c r="E23" s="4"/>
    </row>
    <row r="24" spans="1:11" ht="18.75" x14ac:dyDescent="0.3">
      <c r="A24" s="5"/>
      <c r="B24" s="5"/>
      <c r="C24" s="5"/>
      <c r="D24" s="6"/>
      <c r="E24" s="5"/>
      <c r="F24" s="5"/>
      <c r="G24" s="5"/>
      <c r="H24" s="7"/>
      <c r="I24" s="7"/>
      <c r="J24" s="79" t="s">
        <v>23</v>
      </c>
      <c r="K24" s="79"/>
    </row>
    <row r="25" spans="1:11" ht="18.75" x14ac:dyDescent="0.3">
      <c r="A25" s="5"/>
      <c r="B25" s="5"/>
      <c r="C25" s="5"/>
      <c r="D25" s="6"/>
      <c r="E25" s="5"/>
      <c r="F25" s="5"/>
      <c r="G25" s="5"/>
      <c r="H25" s="7"/>
      <c r="I25" s="7"/>
      <c r="J25" s="79"/>
      <c r="K25" s="79"/>
    </row>
    <row r="26" spans="1:11" ht="18.75" x14ac:dyDescent="0.3">
      <c r="A26" s="5"/>
      <c r="B26" s="5"/>
      <c r="C26" s="5"/>
      <c r="D26" s="6"/>
      <c r="E26" s="5"/>
      <c r="F26" s="5"/>
      <c r="G26" s="5"/>
      <c r="H26" s="7"/>
      <c r="I26" s="7"/>
      <c r="J26" s="79"/>
      <c r="K26" s="79"/>
    </row>
    <row r="27" spans="1:11" ht="20.25" x14ac:dyDescent="0.25">
      <c r="A27" s="80" t="s">
        <v>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</row>
    <row r="28" spans="1:11" ht="18.7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ht="20.25" x14ac:dyDescent="0.25">
      <c r="A29" s="80" t="s">
        <v>24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</row>
    <row r="30" spans="1:11" ht="18.7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ht="18.75" x14ac:dyDescent="0.25">
      <c r="A31" s="9"/>
      <c r="B31" s="10" t="s">
        <v>1</v>
      </c>
      <c r="C31" s="102" t="s">
        <v>25</v>
      </c>
      <c r="D31" s="102"/>
      <c r="E31" s="102"/>
      <c r="F31" s="102"/>
      <c r="G31" s="102"/>
      <c r="H31" s="102"/>
      <c r="I31" s="102"/>
      <c r="J31" s="102"/>
      <c r="K31" s="102"/>
    </row>
    <row r="32" spans="1:11" ht="37.5" x14ac:dyDescent="0.3">
      <c r="A32" s="11"/>
      <c r="B32" s="12" t="s">
        <v>2</v>
      </c>
      <c r="C32" s="83" t="s">
        <v>26</v>
      </c>
      <c r="D32" s="83"/>
      <c r="E32" s="83"/>
      <c r="F32" s="83"/>
      <c r="G32" s="83"/>
      <c r="H32" s="83"/>
      <c r="I32" s="83"/>
      <c r="J32" s="83"/>
      <c r="K32" s="83"/>
    </row>
    <row r="33" spans="1:11" ht="18.75" x14ac:dyDescent="0.25">
      <c r="A33" s="84" t="s">
        <v>4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</row>
    <row r="34" spans="1:11" ht="47.25" x14ac:dyDescent="0.25">
      <c r="A34" s="85" t="s">
        <v>5</v>
      </c>
      <c r="B34" s="101" t="s">
        <v>6</v>
      </c>
      <c r="C34" s="85" t="s">
        <v>7</v>
      </c>
      <c r="D34" s="85" t="s">
        <v>8</v>
      </c>
      <c r="E34" s="87" t="s">
        <v>9</v>
      </c>
      <c r="F34" s="87"/>
      <c r="G34" s="87"/>
      <c r="H34" s="88" t="s">
        <v>10</v>
      </c>
      <c r="I34" s="88"/>
      <c r="J34" s="88"/>
      <c r="K34" s="14" t="s">
        <v>11</v>
      </c>
    </row>
    <row r="35" spans="1:11" ht="126" x14ac:dyDescent="0.25">
      <c r="A35" s="85"/>
      <c r="B35" s="101"/>
      <c r="C35" s="85"/>
      <c r="D35" s="85"/>
      <c r="E35" s="13" t="s">
        <v>27</v>
      </c>
      <c r="F35" s="13" t="s">
        <v>28</v>
      </c>
      <c r="G35" s="13" t="s">
        <v>29</v>
      </c>
      <c r="H35" s="16" t="s">
        <v>12</v>
      </c>
      <c r="I35" s="15" t="s">
        <v>13</v>
      </c>
      <c r="J35" s="15" t="s">
        <v>14</v>
      </c>
      <c r="K35" s="17" t="s">
        <v>15</v>
      </c>
    </row>
    <row r="36" spans="1:11" ht="18.75" x14ac:dyDescent="0.25">
      <c r="A36" s="18">
        <v>1</v>
      </c>
      <c r="B36" s="19" t="s">
        <v>31</v>
      </c>
      <c r="C36" s="20" t="s">
        <v>16</v>
      </c>
      <c r="D36" s="57">
        <v>20</v>
      </c>
      <c r="E36" s="58">
        <v>12384.62</v>
      </c>
      <c r="F36" s="58">
        <v>12262</v>
      </c>
      <c r="G36" s="58">
        <v>12997.72</v>
      </c>
      <c r="H36" s="21">
        <f t="shared" ref="H36:H39" si="0">AVERAGE(E36:G36)</f>
        <v>12548.113333333335</v>
      </c>
      <c r="I36" s="22">
        <f t="shared" ref="I36:I39" si="1">SQRT(((SUM((POWER(F36-H36,2)),(POWER(G36-H36,2)),(POWER(E36-H36,2)))/(COLUMNS(E36:G36)-1))))</f>
        <v>394.16815210431815</v>
      </c>
      <c r="J36" s="22">
        <f t="shared" ref="J36:J39" si="2">I36/H36*100</f>
        <v>3.1412543195416744</v>
      </c>
      <c r="K36" s="23">
        <f t="shared" ref="K36:K38" si="3">H36*D36</f>
        <v>250962.26666666669</v>
      </c>
    </row>
    <row r="37" spans="1:11" ht="37.5" x14ac:dyDescent="0.25">
      <c r="A37" s="18">
        <v>2</v>
      </c>
      <c r="B37" s="19" t="s">
        <v>32</v>
      </c>
      <c r="C37" s="20" t="s">
        <v>16</v>
      </c>
      <c r="D37" s="57">
        <v>15</v>
      </c>
      <c r="E37" s="21">
        <v>20064.66</v>
      </c>
      <c r="F37" s="21">
        <v>19866</v>
      </c>
      <c r="G37" s="21">
        <v>21057.96</v>
      </c>
      <c r="H37" s="21">
        <f t="shared" si="0"/>
        <v>20329.54</v>
      </c>
      <c r="I37" s="22">
        <f t="shared" si="1"/>
        <v>638.60255339295304</v>
      </c>
      <c r="J37" s="22">
        <f t="shared" si="2"/>
        <v>3.1412543195416767</v>
      </c>
      <c r="K37" s="23">
        <f t="shared" si="3"/>
        <v>304943.10000000003</v>
      </c>
    </row>
    <row r="38" spans="1:11" ht="37.5" x14ac:dyDescent="0.25">
      <c r="A38" s="18">
        <v>3</v>
      </c>
      <c r="B38" s="19" t="s">
        <v>33</v>
      </c>
      <c r="C38" s="20" t="s">
        <v>16</v>
      </c>
      <c r="D38" s="57">
        <v>15</v>
      </c>
      <c r="E38" s="21">
        <v>17529.560000000001</v>
      </c>
      <c r="F38" s="21">
        <v>17356</v>
      </c>
      <c r="G38" s="21">
        <v>18397.36</v>
      </c>
      <c r="H38" s="21">
        <f t="shared" si="0"/>
        <v>17760.973333333332</v>
      </c>
      <c r="I38" s="22">
        <f t="shared" si="1"/>
        <v>557.91734202597911</v>
      </c>
      <c r="J38" s="22">
        <f t="shared" si="2"/>
        <v>3.1412543195416793</v>
      </c>
      <c r="K38" s="23">
        <f t="shared" si="3"/>
        <v>266414.59999999998</v>
      </c>
    </row>
    <row r="39" spans="1:11" x14ac:dyDescent="0.25">
      <c r="A39" s="18"/>
      <c r="B39" s="24" t="s">
        <v>17</v>
      </c>
      <c r="C39" s="20" t="s">
        <v>16</v>
      </c>
      <c r="D39" s="57">
        <v>50</v>
      </c>
      <c r="E39" s="21">
        <v>811605.7</v>
      </c>
      <c r="F39" s="21">
        <v>803570</v>
      </c>
      <c r="G39" s="21">
        <v>851784.2</v>
      </c>
      <c r="H39" s="21">
        <f t="shared" si="0"/>
        <v>822319.96666666667</v>
      </c>
      <c r="I39" s="22">
        <f t="shared" si="1"/>
        <v>25831.161473370346</v>
      </c>
      <c r="J39" s="22">
        <f t="shared" si="2"/>
        <v>3.1412543195416776</v>
      </c>
      <c r="K39" s="23">
        <f>H39</f>
        <v>822319.96666666667</v>
      </c>
    </row>
    <row r="40" spans="1:11" ht="18.75" x14ac:dyDescent="0.25">
      <c r="A40" s="90" t="s">
        <v>18</v>
      </c>
      <c r="B40" s="90"/>
      <c r="C40" s="106">
        <v>45877</v>
      </c>
      <c r="D40" s="107"/>
      <c r="E40" s="25"/>
      <c r="F40" s="25"/>
      <c r="G40" s="25"/>
      <c r="H40" s="25"/>
      <c r="I40" s="26"/>
      <c r="J40" s="26"/>
      <c r="K40" s="27"/>
    </row>
    <row r="41" spans="1:11" x14ac:dyDescent="0.25">
      <c r="A41" s="90"/>
      <c r="B41" s="90"/>
      <c r="C41" s="108" t="s">
        <v>30</v>
      </c>
      <c r="D41" s="109"/>
      <c r="E41" s="109"/>
      <c r="F41" s="109"/>
      <c r="G41" s="109"/>
      <c r="H41" s="109"/>
      <c r="I41" s="109"/>
      <c r="J41" s="109"/>
      <c r="K41" s="110"/>
    </row>
    <row r="42" spans="1:11" x14ac:dyDescent="0.25">
      <c r="A42" s="90"/>
      <c r="B42" s="90"/>
      <c r="C42" s="111"/>
      <c r="D42" s="112"/>
      <c r="E42" s="112"/>
      <c r="F42" s="112"/>
      <c r="G42" s="112"/>
      <c r="H42" s="112"/>
      <c r="I42" s="112"/>
      <c r="J42" s="112"/>
      <c r="K42" s="113"/>
    </row>
    <row r="43" spans="1:11" x14ac:dyDescent="0.25">
      <c r="A43" s="28"/>
      <c r="B43" s="31"/>
      <c r="C43" s="32"/>
      <c r="D43" s="33"/>
      <c r="E43" s="29"/>
      <c r="F43" s="29"/>
      <c r="G43" s="29"/>
      <c r="H43" s="29"/>
      <c r="I43" s="30"/>
      <c r="J43" s="30"/>
      <c r="K43" s="29"/>
    </row>
    <row r="44" spans="1:11" x14ac:dyDescent="0.25">
      <c r="A44" s="28"/>
      <c r="B44" s="31"/>
      <c r="C44" s="32"/>
      <c r="D44" s="33"/>
      <c r="E44" s="29"/>
      <c r="F44" s="29"/>
      <c r="G44" s="29"/>
      <c r="H44" s="29"/>
      <c r="I44" s="30"/>
      <c r="J44" s="30"/>
      <c r="K44" s="29"/>
    </row>
    <row r="45" spans="1:11" ht="20.25" x14ac:dyDescent="0.25">
      <c r="A45" s="34"/>
      <c r="B45" s="103" t="s">
        <v>21</v>
      </c>
      <c r="C45" s="103"/>
      <c r="D45" s="103"/>
      <c r="E45" s="35"/>
      <c r="F45" s="35"/>
      <c r="G45" s="35"/>
      <c r="H45" s="35"/>
      <c r="I45" s="36"/>
      <c r="J45" s="36"/>
      <c r="K45" s="35" t="s">
        <v>22</v>
      </c>
    </row>
    <row r="46" spans="1:11" s="1" customFormat="1" x14ac:dyDescent="0.25">
      <c r="B46" s="37"/>
      <c r="C46" s="32"/>
      <c r="D46" s="33"/>
      <c r="E46" s="30"/>
      <c r="F46" s="29"/>
      <c r="G46" s="29"/>
      <c r="H46" s="3"/>
      <c r="I46" s="29"/>
      <c r="J46" s="29"/>
    </row>
    <row r="47" spans="1:11" s="1" customFormat="1" x14ac:dyDescent="0.25">
      <c r="B47" s="37"/>
      <c r="C47" s="32"/>
      <c r="D47" s="33"/>
      <c r="E47" s="38"/>
      <c r="F47" s="29"/>
      <c r="G47" s="29"/>
      <c r="H47" s="3"/>
      <c r="I47" s="29"/>
      <c r="J47" s="29"/>
    </row>
    <row r="48" spans="1:11" s="1" customFormat="1" x14ac:dyDescent="0.25">
      <c r="B48" s="37"/>
      <c r="C48" s="32"/>
      <c r="D48" s="33"/>
      <c r="E48" s="38"/>
      <c r="F48" s="29"/>
      <c r="G48" s="29"/>
      <c r="H48" s="3"/>
      <c r="I48" s="29"/>
      <c r="J48" s="29"/>
    </row>
    <row r="49" spans="2:10" s="1" customFormat="1" ht="15" customHeight="1" x14ac:dyDescent="0.25">
      <c r="B49" s="39"/>
      <c r="D49" s="2"/>
      <c r="E49" s="30"/>
      <c r="H49" s="3"/>
      <c r="I49" s="3"/>
      <c r="J49" s="3"/>
    </row>
    <row r="50" spans="2:10" s="1" customFormat="1" x14ac:dyDescent="0.25">
      <c r="B50" s="39"/>
      <c r="D50" s="2"/>
      <c r="E50" s="30"/>
      <c r="H50" s="3"/>
      <c r="I50" s="3"/>
      <c r="J50" s="3"/>
    </row>
    <row r="51" spans="2:10" s="1" customFormat="1" x14ac:dyDescent="0.25">
      <c r="B51" s="40"/>
      <c r="C51" s="41"/>
      <c r="D51" s="42"/>
      <c r="E51" s="30"/>
      <c r="F51" s="43"/>
      <c r="G51" s="44"/>
      <c r="H51" s="3"/>
      <c r="I51" s="3"/>
      <c r="J51" s="3"/>
    </row>
    <row r="52" spans="2:10" s="1" customFormat="1" x14ac:dyDescent="0.25">
      <c r="B52" s="40"/>
      <c r="C52" s="41"/>
      <c r="D52" s="42"/>
      <c r="E52" s="30"/>
      <c r="F52" s="43"/>
      <c r="G52" s="44"/>
      <c r="H52" s="3"/>
      <c r="I52" s="3"/>
      <c r="J52" s="3"/>
    </row>
    <row r="53" spans="2:10" s="1" customFormat="1" x14ac:dyDescent="0.25">
      <c r="B53" s="40"/>
      <c r="C53" s="41"/>
      <c r="D53" s="42"/>
      <c r="E53" s="45"/>
      <c r="F53" s="43"/>
      <c r="G53" s="44"/>
      <c r="H53" s="3"/>
      <c r="I53" s="3"/>
      <c r="J53" s="3"/>
    </row>
    <row r="54" spans="2:10" s="1" customFormat="1" x14ac:dyDescent="0.25">
      <c r="B54" s="46"/>
      <c r="C54" s="41"/>
      <c r="D54" s="42"/>
      <c r="E54" s="45"/>
      <c r="F54" s="43"/>
      <c r="G54" s="44"/>
      <c r="H54" s="3"/>
      <c r="I54" s="3"/>
      <c r="J54" s="3"/>
    </row>
    <row r="55" spans="2:10" s="1" customFormat="1" x14ac:dyDescent="0.25">
      <c r="B55" s="46"/>
      <c r="C55" s="41"/>
      <c r="D55" s="42"/>
      <c r="E55" s="45"/>
      <c r="F55" s="43"/>
      <c r="G55" s="44"/>
      <c r="H55" s="3"/>
      <c r="I55" s="3"/>
      <c r="J55" s="3"/>
    </row>
    <row r="56" spans="2:10" s="1" customFormat="1" x14ac:dyDescent="0.25">
      <c r="B56" s="46"/>
      <c r="C56" s="41"/>
      <c r="D56" s="42"/>
      <c r="E56" s="45"/>
      <c r="F56" s="43"/>
      <c r="G56" s="44"/>
      <c r="H56" s="3"/>
      <c r="I56" s="3"/>
      <c r="J56" s="3"/>
    </row>
    <row r="57" spans="2:10" s="1" customFormat="1" x14ac:dyDescent="0.25">
      <c r="B57" s="46"/>
      <c r="C57" s="41"/>
      <c r="D57" s="42"/>
      <c r="E57" s="45"/>
      <c r="F57" s="43"/>
      <c r="G57" s="44"/>
      <c r="H57" s="3"/>
      <c r="I57" s="3"/>
      <c r="J57" s="3"/>
    </row>
    <row r="58" spans="2:10" s="1" customFormat="1" x14ac:dyDescent="0.25">
      <c r="B58" s="46"/>
      <c r="C58" s="41"/>
      <c r="D58" s="42"/>
      <c r="E58" s="45"/>
      <c r="F58" s="43"/>
      <c r="G58" s="44"/>
      <c r="H58" s="3"/>
      <c r="I58" s="3"/>
      <c r="J58" s="3"/>
    </row>
    <row r="59" spans="2:10" s="1" customFormat="1" x14ac:dyDescent="0.25">
      <c r="B59" s="46"/>
      <c r="C59" s="41"/>
      <c r="D59" s="42"/>
      <c r="E59" s="45"/>
      <c r="F59" s="43"/>
      <c r="G59" s="44"/>
      <c r="H59" s="3"/>
      <c r="I59" s="3"/>
      <c r="J59" s="3"/>
    </row>
    <row r="60" spans="2:10" s="1" customFormat="1" x14ac:dyDescent="0.25">
      <c r="B60" s="46"/>
      <c r="C60" s="41"/>
      <c r="D60" s="42"/>
      <c r="E60" s="45"/>
      <c r="F60" s="43"/>
      <c r="G60" s="44"/>
      <c r="H60" s="3"/>
      <c r="I60" s="3"/>
      <c r="J60" s="3"/>
    </row>
    <row r="61" spans="2:10" s="1" customFormat="1" x14ac:dyDescent="0.25">
      <c r="B61" s="47"/>
      <c r="D61" s="2"/>
      <c r="E61" s="45"/>
      <c r="F61" s="43"/>
      <c r="G61" s="44"/>
      <c r="H61" s="3"/>
      <c r="I61" s="3"/>
      <c r="J61" s="3"/>
    </row>
    <row r="62" spans="2:10" s="1" customFormat="1" x14ac:dyDescent="0.25">
      <c r="B62" s="48"/>
      <c r="D62" s="2"/>
      <c r="E62" s="45"/>
      <c r="F62" s="43"/>
      <c r="G62" s="44"/>
      <c r="H62" s="3"/>
      <c r="I62" s="3"/>
      <c r="J62" s="3"/>
    </row>
    <row r="63" spans="2:10" s="1" customFormat="1" x14ac:dyDescent="0.25">
      <c r="B63" s="48"/>
      <c r="D63" s="2"/>
      <c r="E63" s="45"/>
      <c r="F63" s="43"/>
      <c r="G63" s="44"/>
      <c r="H63" s="3"/>
      <c r="I63" s="3"/>
      <c r="J63" s="3"/>
    </row>
    <row r="64" spans="2:10" s="1" customFormat="1" x14ac:dyDescent="0.25">
      <c r="B64" s="48"/>
      <c r="D64" s="2"/>
      <c r="E64" s="45"/>
      <c r="F64" s="43"/>
      <c r="G64" s="44"/>
      <c r="H64" s="3"/>
      <c r="I64" s="3"/>
      <c r="J64" s="3"/>
    </row>
    <row r="65" spans="2:10" s="1" customFormat="1" x14ac:dyDescent="0.25">
      <c r="B65" s="48"/>
      <c r="D65" s="2"/>
      <c r="E65" s="45"/>
      <c r="F65" s="43"/>
      <c r="G65" s="44"/>
      <c r="H65" s="3"/>
      <c r="I65" s="3"/>
      <c r="J65" s="3"/>
    </row>
    <row r="66" spans="2:10" s="1" customFormat="1" x14ac:dyDescent="0.25">
      <c r="B66" s="48"/>
      <c r="D66" s="2"/>
      <c r="E66" s="45"/>
      <c r="F66" s="43"/>
      <c r="G66" s="44"/>
      <c r="H66" s="3"/>
      <c r="I66" s="3"/>
      <c r="J66" s="3"/>
    </row>
    <row r="67" spans="2:10" s="1" customFormat="1" x14ac:dyDescent="0.25">
      <c r="B67" s="48"/>
      <c r="D67" s="2"/>
      <c r="E67" s="45"/>
      <c r="F67" s="43"/>
      <c r="G67" s="44"/>
      <c r="H67" s="3"/>
      <c r="I67" s="3"/>
      <c r="J67" s="3"/>
    </row>
    <row r="68" spans="2:10" s="1" customFormat="1" x14ac:dyDescent="0.25">
      <c r="B68" s="48"/>
      <c r="D68" s="2"/>
      <c r="E68" s="49"/>
      <c r="F68" s="43"/>
      <c r="G68" s="44"/>
      <c r="H68" s="3"/>
      <c r="I68" s="3"/>
      <c r="J68" s="3"/>
    </row>
    <row r="69" spans="2:10" s="1" customFormat="1" x14ac:dyDescent="0.25">
      <c r="B69" s="48"/>
      <c r="D69" s="2"/>
      <c r="E69" s="45"/>
      <c r="F69" s="43"/>
      <c r="G69" s="44"/>
      <c r="H69" s="3"/>
      <c r="I69" s="3"/>
      <c r="J69" s="3"/>
    </row>
    <row r="70" spans="2:10" s="1" customFormat="1" x14ac:dyDescent="0.25">
      <c r="D70" s="2"/>
      <c r="E70" s="50"/>
      <c r="F70" s="51"/>
      <c r="G70" s="51"/>
      <c r="H70" s="3"/>
      <c r="I70" s="3"/>
      <c r="J70" s="3"/>
    </row>
    <row r="71" spans="2:10" x14ac:dyDescent="0.25">
      <c r="E71" s="52"/>
      <c r="F71" s="39"/>
      <c r="G71" s="39"/>
    </row>
    <row r="72" spans="2:10" x14ac:dyDescent="0.25">
      <c r="E72" s="29"/>
    </row>
    <row r="73" spans="2:10" x14ac:dyDescent="0.25">
      <c r="E73" s="29"/>
      <c r="F73" s="3"/>
    </row>
    <row r="74" spans="2:10" x14ac:dyDescent="0.25">
      <c r="E74" s="29"/>
    </row>
    <row r="75" spans="2:10" x14ac:dyDescent="0.25">
      <c r="E75" s="29"/>
    </row>
    <row r="76" spans="2:10" x14ac:dyDescent="0.25">
      <c r="E76" s="29"/>
    </row>
    <row r="77" spans="2:10" x14ac:dyDescent="0.25">
      <c r="E77" s="53"/>
    </row>
    <row r="78" spans="2:10" x14ac:dyDescent="0.25">
      <c r="E78" s="29"/>
    </row>
    <row r="79" spans="2:10" x14ac:dyDescent="0.25">
      <c r="E79" s="29"/>
    </row>
    <row r="80" spans="2:10" x14ac:dyDescent="0.25">
      <c r="E80" s="29"/>
    </row>
    <row r="81" spans="5:5" x14ac:dyDescent="0.25">
      <c r="E81" s="29"/>
    </row>
    <row r="82" spans="5:5" x14ac:dyDescent="0.25">
      <c r="E82" s="29"/>
    </row>
    <row r="83" spans="5:5" x14ac:dyDescent="0.25">
      <c r="E83" s="29"/>
    </row>
    <row r="84" spans="5:5" x14ac:dyDescent="0.25">
      <c r="E84" s="29"/>
    </row>
    <row r="85" spans="5:5" x14ac:dyDescent="0.25">
      <c r="E85" s="29"/>
    </row>
    <row r="86" spans="5:5" x14ac:dyDescent="0.25">
      <c r="E86" s="29"/>
    </row>
    <row r="87" spans="5:5" x14ac:dyDescent="0.25">
      <c r="E87" s="29"/>
    </row>
  </sheetData>
  <mergeCells count="33">
    <mergeCell ref="A33:K33"/>
    <mergeCell ref="A40:B42"/>
    <mergeCell ref="C40:D40"/>
    <mergeCell ref="C41:K42"/>
    <mergeCell ref="B45:D45"/>
    <mergeCell ref="A34:A35"/>
    <mergeCell ref="B34:B35"/>
    <mergeCell ref="C34:C35"/>
    <mergeCell ref="D34:D35"/>
    <mergeCell ref="E34:G34"/>
    <mergeCell ref="H34:J34"/>
    <mergeCell ref="J24:K26"/>
    <mergeCell ref="A27:K27"/>
    <mergeCell ref="A29:K29"/>
    <mergeCell ref="C31:K31"/>
    <mergeCell ref="C32:K32"/>
    <mergeCell ref="B20:D20"/>
    <mergeCell ref="E11:G11"/>
    <mergeCell ref="H11:J11"/>
    <mergeCell ref="A21:K21"/>
    <mergeCell ref="A11:A12"/>
    <mergeCell ref="C15:D15"/>
    <mergeCell ref="A15:B17"/>
    <mergeCell ref="C16:K17"/>
    <mergeCell ref="J1:K3"/>
    <mergeCell ref="B11:B12"/>
    <mergeCell ref="C11:C12"/>
    <mergeCell ref="D11:D12"/>
    <mergeCell ref="A4:K4"/>
    <mergeCell ref="A6:K6"/>
    <mergeCell ref="A10:K10"/>
    <mergeCell ref="C9:K9"/>
    <mergeCell ref="C8:K8"/>
  </mergeCells>
  <pageMargins left="0" right="0" top="0" bottom="0" header="0" footer="0"/>
  <pageSetup paperSize="9" scale="56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"/>
  <sheetViews>
    <sheetView workbookViewId="0">
      <selection activeCell="B37" sqref="B37"/>
    </sheetView>
  </sheetViews>
  <sheetFormatPr defaultColWidth="8.85546875" defaultRowHeight="15" customHeight="1" x14ac:dyDescent="0.25"/>
  <cols>
    <col min="1" max="9" width="8.85546875" customWidth="1"/>
    <col min="10" max="11" width="9.140625" customWidth="1"/>
    <col min="12" max="257" width="8.85546875" customWidth="1"/>
  </cols>
  <sheetData>
    <row r="1" spans="1:11" ht="18.75" x14ac:dyDescent="0.3">
      <c r="A1" s="5"/>
      <c r="B1" s="5"/>
      <c r="C1" s="5"/>
      <c r="D1" s="6"/>
      <c r="E1" s="5"/>
      <c r="F1" s="5"/>
      <c r="G1" s="5"/>
      <c r="H1" s="7"/>
      <c r="I1" s="7"/>
      <c r="J1" s="79"/>
      <c r="K1" s="79"/>
    </row>
    <row r="2" spans="1:11" ht="18.75" x14ac:dyDescent="0.3">
      <c r="A2" s="5"/>
      <c r="B2" s="5"/>
      <c r="C2" s="5"/>
      <c r="D2" s="6"/>
      <c r="E2" s="5"/>
      <c r="F2" s="5"/>
      <c r="G2" s="5"/>
      <c r="H2" s="7"/>
      <c r="I2" s="7"/>
      <c r="J2" s="79"/>
      <c r="K2" s="79"/>
    </row>
    <row r="3" spans="1:11" ht="18.75" x14ac:dyDescent="0.3">
      <c r="A3" s="5"/>
      <c r="B3" s="5"/>
      <c r="C3" s="5"/>
      <c r="D3" s="6"/>
      <c r="E3" s="5"/>
      <c r="F3" s="5"/>
      <c r="G3" s="5"/>
      <c r="H3" s="7"/>
      <c r="I3" s="7"/>
      <c r="J3" s="79"/>
      <c r="K3" s="79"/>
    </row>
    <row r="4" spans="1:11" ht="20.25" x14ac:dyDescent="0.25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</row>
    <row r="5" spans="1:11" ht="18.7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20.25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</row>
    <row r="7" spans="1:11" ht="18.75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8.75" x14ac:dyDescent="0.25">
      <c r="A8" s="9"/>
      <c r="B8" s="10"/>
      <c r="C8" s="102"/>
      <c r="D8" s="102"/>
      <c r="E8" s="102"/>
      <c r="F8" s="102"/>
      <c r="G8" s="102"/>
      <c r="H8" s="102"/>
      <c r="I8" s="102"/>
      <c r="J8" s="102"/>
      <c r="K8" s="102"/>
    </row>
    <row r="9" spans="1:11" ht="18.75" x14ac:dyDescent="0.3">
      <c r="A9" s="11"/>
      <c r="B9" s="12"/>
      <c r="C9" s="83"/>
      <c r="D9" s="83"/>
      <c r="E9" s="83"/>
      <c r="F9" s="83"/>
      <c r="G9" s="83"/>
      <c r="H9" s="83"/>
      <c r="I9" s="83"/>
      <c r="J9" s="83"/>
      <c r="K9" s="83"/>
    </row>
    <row r="10" spans="1:11" ht="18.75" x14ac:dyDescent="0.25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</row>
    <row r="11" spans="1:11" ht="15.75" x14ac:dyDescent="0.25">
      <c r="A11" s="85"/>
      <c r="B11" s="101"/>
      <c r="C11" s="85"/>
      <c r="D11" s="85"/>
      <c r="E11" s="87"/>
      <c r="F11" s="87"/>
      <c r="G11" s="87"/>
      <c r="H11" s="88"/>
      <c r="I11" s="88"/>
      <c r="J11" s="88"/>
      <c r="K11" s="14"/>
    </row>
    <row r="12" spans="1:11" ht="15.75" x14ac:dyDescent="0.25">
      <c r="A12" s="85"/>
      <c r="B12" s="101"/>
      <c r="C12" s="85"/>
      <c r="D12" s="85"/>
      <c r="E12" s="13"/>
      <c r="F12" s="13"/>
      <c r="G12" s="13"/>
      <c r="H12" s="16"/>
      <c r="I12" s="15"/>
      <c r="J12" s="15"/>
      <c r="K12" s="17"/>
    </row>
    <row r="13" spans="1:11" ht="18.75" x14ac:dyDescent="0.25">
      <c r="A13" s="18"/>
      <c r="B13" s="19"/>
      <c r="C13" s="20"/>
      <c r="D13" s="21"/>
      <c r="E13" s="21"/>
      <c r="F13" s="21"/>
      <c r="G13" s="21"/>
      <c r="H13" s="21"/>
      <c r="I13" s="22"/>
      <c r="J13" s="22"/>
      <c r="K13" s="23"/>
    </row>
    <row r="14" spans="1:11" ht="15.75" x14ac:dyDescent="0.25">
      <c r="A14" s="18"/>
      <c r="B14" s="24"/>
      <c r="C14" s="55"/>
      <c r="D14" s="21"/>
      <c r="E14" s="21"/>
      <c r="F14" s="21"/>
      <c r="G14" s="21"/>
      <c r="H14" s="21"/>
      <c r="I14" s="22"/>
      <c r="J14" s="22"/>
      <c r="K14" s="56"/>
    </row>
    <row r="15" spans="1:11" ht="18.75" x14ac:dyDescent="0.25">
      <c r="A15" s="90"/>
      <c r="B15" s="90"/>
      <c r="C15" s="106"/>
      <c r="D15" s="107"/>
      <c r="E15" s="25"/>
      <c r="F15" s="25"/>
      <c r="G15" s="25"/>
      <c r="H15" s="25"/>
      <c r="I15" s="26"/>
      <c r="J15" s="26"/>
      <c r="K15" s="27"/>
    </row>
    <row r="16" spans="1:11" x14ac:dyDescent="0.25">
      <c r="A16" s="90"/>
      <c r="B16" s="90"/>
      <c r="C16" s="108"/>
      <c r="D16" s="109"/>
      <c r="E16" s="109"/>
      <c r="F16" s="109"/>
      <c r="G16" s="109"/>
      <c r="H16" s="109"/>
      <c r="I16" s="109"/>
      <c r="J16" s="109"/>
      <c r="K16" s="110"/>
    </row>
    <row r="17" spans="1:11" x14ac:dyDescent="0.25">
      <c r="A17" s="90"/>
      <c r="B17" s="90"/>
      <c r="C17" s="111"/>
      <c r="D17" s="112"/>
      <c r="E17" s="112"/>
      <c r="F17" s="112"/>
      <c r="G17" s="112"/>
      <c r="H17" s="112"/>
      <c r="I17" s="112"/>
      <c r="J17" s="112"/>
      <c r="K17" s="113"/>
    </row>
    <row r="18" spans="1:11" ht="15.75" x14ac:dyDescent="0.25">
      <c r="A18" s="28"/>
      <c r="B18" s="31"/>
      <c r="C18" s="32"/>
      <c r="D18" s="33"/>
      <c r="E18" s="29"/>
      <c r="F18" s="29"/>
      <c r="G18" s="29"/>
      <c r="H18" s="29"/>
      <c r="I18" s="30"/>
      <c r="J18" s="30"/>
      <c r="K18" s="29"/>
    </row>
    <row r="19" spans="1:11" ht="15.75" x14ac:dyDescent="0.25">
      <c r="A19" s="28"/>
      <c r="B19" s="31"/>
      <c r="C19" s="32"/>
      <c r="D19" s="33"/>
      <c r="E19" s="29"/>
      <c r="F19" s="29"/>
      <c r="G19" s="29"/>
      <c r="H19" s="29"/>
      <c r="I19" s="30"/>
      <c r="J19" s="30"/>
      <c r="K19" s="29"/>
    </row>
    <row r="20" spans="1:11" ht="20.25" x14ac:dyDescent="0.25">
      <c r="A20" s="34"/>
      <c r="B20" s="103"/>
      <c r="C20" s="103"/>
      <c r="D20" s="103"/>
      <c r="E20" s="35"/>
      <c r="F20" s="35"/>
      <c r="G20" s="35"/>
      <c r="H20" s="35"/>
      <c r="I20" s="36"/>
      <c r="J20" s="36"/>
      <c r="K20" s="35"/>
    </row>
  </sheetData>
  <mergeCells count="16">
    <mergeCell ref="A15:B17"/>
    <mergeCell ref="C15:D15"/>
    <mergeCell ref="C16:K17"/>
    <mergeCell ref="B20:D20"/>
    <mergeCell ref="J1:K3"/>
    <mergeCell ref="A4:K4"/>
    <mergeCell ref="A6:K6"/>
    <mergeCell ref="C8:K8"/>
    <mergeCell ref="C9:K9"/>
    <mergeCell ref="A10:K10"/>
    <mergeCell ref="A11:A12"/>
    <mergeCell ref="B11:B12"/>
    <mergeCell ref="C11:C12"/>
    <mergeCell ref="H11:J11"/>
    <mergeCell ref="D11:D12"/>
    <mergeCell ref="E11:G11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Расчет цены (3)</vt:lpstr>
      <vt:lpstr>Расчет цены (2)</vt:lpstr>
      <vt:lpstr>Лист2</vt:lpstr>
      <vt:lpstr>'Расчет цены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А.И.</dc:creator>
  <cp:lastModifiedBy>W1-KT-340</cp:lastModifiedBy>
  <cp:revision>1</cp:revision>
  <dcterms:created xsi:type="dcterms:W3CDTF">2014-01-15T18:15:00Z</dcterms:created>
  <dcterms:modified xsi:type="dcterms:W3CDTF">2026-09-21T14:42:48Z</dcterms:modified>
  <cp:version>917504</cp:version>
</cp:coreProperties>
</file>