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УСЛУГИ\КОНТРАКТЫ\388-26-Изготовление табличек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O8" i="2" s="1"/>
  <c r="I7" i="2" l="1"/>
  <c r="J7" i="2" s="1"/>
  <c r="K7" i="2" s="1"/>
  <c r="L7" i="2"/>
  <c r="M7" i="2"/>
  <c r="N7" i="2" s="1"/>
  <c r="K10" i="2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<sst xmlns="http://schemas.openxmlformats.org/spreadsheetml/2006/main" count="26" uniqueCount="26">
  <si>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</si>
  <si>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</si>
  <si>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</si>
  <si>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</si>
  <si>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</si>
  <si>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</si>
  <si>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</si>
  <si>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</si>
  <si>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</si>
  <si>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</si>
  <si>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</si>
  <si>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</si>
  <si>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</si>
  <si>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</si>
  <si>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</si>
  <si>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</si>
  <si>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Н(М)ЦК с учетом минимальной цены за единицу товара (руб.)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</si>
  <si>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</si>
  <si>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 составляет:
              </t>
  </si>
  <si>
    <t>шт</t>
  </si>
  <si>
    <t>18.12.16.000</t>
  </si>
  <si>
    <t>Изготовление информационных табличек</t>
  </si>
  <si>
    <t>КП1  №б/н от 07.08.2026</t>
  </si>
  <si>
    <t>КП 2  №б/н от 06.08.2026</t>
  </si>
  <si>
    <t>КП 3 №19 от 12.08.2026</t>
  </si>
  <si>
    <t xml:space="preserve">Наименование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</si>
</sst>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40" fillId="0" borderId="10" xfId="0" applyNumberFormat="1" applyFont="1" applyBorder="1" applyAlignment="1">
      <alignment horizontal="right" vertical="center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4" fontId="6" fillId="25" borderId="17" xfId="0" applyNumberFormat="1" applyFont="1" applyFill="1" applyBorder="1" applyAlignment="1">
      <alignment horizontal="right" vertical="top" wrapText="1"/>
    </xf>
    <xf numFmtId="0" fontId="40" fillId="0" borderId="10" xfId="0" applyNumberFormat="1" applyFont="1" applyFill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top" wrapText="1"/>
    </xf>
    <xf numFmtId="2" fontId="40" fillId="26" borderId="10" xfId="0" applyNumberFormat="1" applyFont="1" applyFill="1" applyBorder="1" applyAlignment="1">
      <alignment horizontal="right" vertical="center" wrapText="1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40" fillId="0" borderId="10" xfId="0" applyFont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zoomScale="70" zoomScaleNormal="70" workbookViewId="0">
      <selection activeCell="C7" sqref="C7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7" s="3" customFormat="1" ht="36.75" customHeight="1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 ht="104.25" customHeight="1">
      <c r="A3" s="61" t="s">
        <v>15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7" ht="39" customHeight="1">
      <c r="A4" s="37"/>
      <c r="B4" s="39"/>
      <c r="C4" s="51" t="s">
        <v>8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</row>
    <row r="5" spans="1:17" ht="39" customHeight="1">
      <c r="A5" s="67" t="s">
        <v>0</v>
      </c>
      <c r="B5" s="38"/>
      <c r="C5" s="54" t="s">
        <v>25</v>
      </c>
      <c r="D5" s="69" t="s">
        <v>1</v>
      </c>
      <c r="E5" s="69" t="s">
        <v>2</v>
      </c>
      <c r="F5" s="71" t="s">
        <v>3</v>
      </c>
      <c r="G5" s="71"/>
      <c r="H5" s="71"/>
      <c r="I5" s="66" t="s">
        <v>6</v>
      </c>
      <c r="J5" s="66"/>
      <c r="K5" s="66"/>
      <c r="L5" s="71" t="s">
        <v>7</v>
      </c>
      <c r="M5" s="71"/>
      <c r="N5" s="71"/>
      <c r="O5" s="71"/>
    </row>
    <row r="6" spans="1:17" ht="251.25" customHeight="1">
      <c r="A6" s="68"/>
      <c r="B6" s="28" t="s">
        <v>14</v>
      </c>
      <c r="C6" s="55"/>
      <c r="D6" s="70"/>
      <c r="E6" s="70"/>
      <c r="F6" s="48" t="s">
        <v>22</v>
      </c>
      <c r="G6" s="33" t="s">
        <v>23</v>
      </c>
      <c r="H6" s="34" t="s">
        <v>24</v>
      </c>
      <c r="I6" s="35" t="s">
        <v>5</v>
      </c>
      <c r="J6" s="35" t="s">
        <v>4</v>
      </c>
      <c r="K6" s="38" t="s">
        <v>10</v>
      </c>
      <c r="L6" s="36" t="s">
        <v>17</v>
      </c>
      <c r="M6" s="34" t="s">
        <v>11</v>
      </c>
      <c r="N6" s="34" t="s">
        <v>12</v>
      </c>
      <c r="O6" s="34" t="s">
        <v>16</v>
      </c>
    </row>
    <row r="7" spans="1:17" s="3" customFormat="1" ht="216.75" customHeight="1">
      <c r="A7" s="42">
        <v>1</v>
      </c>
      <c r="B7" s="47" t="s">
        <v>20</v>
      </c>
      <c r="C7" s="72" t="s">
        <v>21</v>
      </c>
      <c r="D7" s="41" t="s">
        <v>19</v>
      </c>
      <c r="E7" s="43">
        <v>2</v>
      </c>
      <c r="F7" s="49">
        <v>1815</v>
      </c>
      <c r="G7" s="25">
        <v>1986</v>
      </c>
      <c r="H7" s="25">
        <v>2046</v>
      </c>
      <c r="I7" s="26">
        <f t="shared" ref="I7" si="0">AVERAGE(F7:H7)</f>
        <v>1949</v>
      </c>
      <c r="J7" s="26">
        <f t="shared" ref="J7" si="1">SQRT(((SUM((POWER(H7-I7,2)),(POWER(G7-I7,2)),(POWER(F7-I7,2)),)/(COLUMNS(F7:H7)-1))))</f>
        <v>119.86242113356462</v>
      </c>
      <c r="K7" s="26">
        <f t="shared" ref="K7" si="2">J7/I7*100</f>
        <v>6.1499446451290209</v>
      </c>
      <c r="L7" s="27">
        <f t="shared" ref="L7" si="3">((E7/3)*(SUM(F7:H7)))</f>
        <v>3898</v>
      </c>
      <c r="M7" s="44">
        <f t="shared" ref="M7" si="4">(F7+G7+H7)/3</f>
        <v>1949</v>
      </c>
      <c r="N7" s="45">
        <f t="shared" ref="N7" si="5">FLOOR(M7,0.01)</f>
        <v>1949</v>
      </c>
      <c r="O7" s="45">
        <f>F7*E7</f>
        <v>3630</v>
      </c>
    </row>
    <row r="8" spans="1:17" s="3" customFormat="1" ht="24.75" customHeight="1">
      <c r="A8" s="56" t="s">
        <v>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8"/>
      <c r="O8" s="46">
        <f>SUM(O7:O7)</f>
        <v>3630</v>
      </c>
      <c r="Q8" s="40"/>
    </row>
    <row r="9" spans="1:17" s="3" customFormat="1" ht="24.75" customHeight="1">
      <c r="A9" s="22"/>
      <c r="B9" s="22"/>
      <c r="C9" s="23"/>
      <c r="D9" s="23"/>
      <c r="E9" s="23"/>
      <c r="F9" s="23"/>
      <c r="G9" s="23"/>
      <c r="H9" s="23"/>
      <c r="I9" s="23"/>
      <c r="J9" s="23"/>
      <c r="K9" s="24"/>
      <c r="L9" s="23"/>
      <c r="M9" s="23"/>
      <c r="N9" s="23"/>
      <c r="O9" s="24"/>
    </row>
    <row r="10" spans="1:17" s="3" customFormat="1" ht="129.75" customHeight="1">
      <c r="A10" s="4"/>
      <c r="B10" s="4"/>
      <c r="C10" s="60" t="s">
        <v>18</v>
      </c>
      <c r="D10" s="60"/>
      <c r="E10" s="60"/>
      <c r="F10" s="60"/>
      <c r="G10" s="60"/>
      <c r="H10" s="60"/>
      <c r="I10" s="60"/>
      <c r="J10" s="60"/>
      <c r="K10" s="30">
        <f>O8</f>
        <v>3630</v>
      </c>
      <c r="L10" s="29"/>
      <c r="M10" s="29"/>
      <c r="N10" s="29"/>
      <c r="O10" s="29"/>
    </row>
    <row r="11" spans="1:17" s="3" customFormat="1">
      <c r="A11" s="4"/>
      <c r="B11" s="4"/>
      <c r="C11" s="18"/>
      <c r="D11" s="18"/>
      <c r="E11" s="18"/>
      <c r="F11" s="18"/>
      <c r="G11" s="18"/>
      <c r="H11" s="18"/>
      <c r="I11" s="18"/>
      <c r="J11" s="18"/>
      <c r="K11" s="31"/>
      <c r="L11" s="18"/>
      <c r="M11" s="18"/>
      <c r="N11" s="18"/>
      <c r="O11" s="18"/>
    </row>
    <row r="12" spans="1:17" s="3" customFormat="1">
      <c r="A12" s="4"/>
      <c r="B12" s="20"/>
      <c r="C12" s="19"/>
      <c r="D12" s="19"/>
      <c r="E12" s="19"/>
      <c r="F12" s="19"/>
      <c r="G12" s="19"/>
      <c r="H12" s="19"/>
      <c r="I12" s="19"/>
      <c r="J12" s="19"/>
      <c r="K12" s="32"/>
      <c r="L12" s="19"/>
      <c r="M12" s="19"/>
      <c r="N12" s="19"/>
      <c r="O12" s="19"/>
    </row>
    <row r="13" spans="1:17" s="3" customFormat="1" ht="16.5" customHeight="1">
      <c r="A13" s="6"/>
      <c r="B13" s="59"/>
      <c r="C13" s="59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7" s="3" customFormat="1" ht="15.75">
      <c r="A14" s="6"/>
      <c r="B14" s="6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17" s="3" customFormat="1" ht="15.75">
      <c r="A15" s="6"/>
      <c r="B15" s="6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7" s="3" customFormat="1">
      <c r="A16" s="6"/>
      <c r="B16" s="6"/>
      <c r="C16" s="5"/>
      <c r="D16" s="7"/>
      <c r="E16" s="7"/>
      <c r="F16" s="10"/>
      <c r="G16" s="11"/>
      <c r="H16" s="8"/>
      <c r="I16" s="6"/>
      <c r="J16" s="6"/>
      <c r="K16" s="9"/>
      <c r="L16" s="6"/>
      <c r="M16" s="6"/>
      <c r="N16" s="9"/>
      <c r="O16" s="6"/>
    </row>
    <row r="17" spans="1:15" s="3" customFormat="1">
      <c r="A17" s="6"/>
      <c r="B17" s="6"/>
      <c r="C17" s="5"/>
      <c r="D17" s="7"/>
      <c r="E17" s="7"/>
      <c r="F17" s="10"/>
      <c r="G17" s="11"/>
      <c r="H17" s="8"/>
      <c r="I17" s="6"/>
      <c r="J17" s="6"/>
      <c r="K17" s="9"/>
      <c r="L17" s="6"/>
      <c r="M17" s="6"/>
      <c r="N17" s="9"/>
      <c r="O17" s="6"/>
    </row>
    <row r="18" spans="1:15" s="3" customFormat="1">
      <c r="A18" s="6"/>
      <c r="B18" s="6"/>
      <c r="C18" s="5"/>
      <c r="D18" s="7"/>
      <c r="E18" s="7"/>
      <c r="F18" s="10"/>
      <c r="G18" s="11"/>
      <c r="H18" s="8"/>
      <c r="I18" s="6"/>
      <c r="J18" s="6"/>
      <c r="K18" s="9"/>
      <c r="L18" s="6"/>
      <c r="M18" s="6"/>
      <c r="N18" s="9"/>
      <c r="O18" s="6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4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6"/>
      <c r="K23" s="9"/>
      <c r="L23" s="6"/>
      <c r="M23" s="6"/>
      <c r="N23" s="9"/>
      <c r="O23" s="6"/>
    </row>
    <row r="24" spans="1:15" s="3" customFormat="1">
      <c r="A24" s="12"/>
      <c r="B24" s="12"/>
      <c r="C24" s="5"/>
      <c r="D24" s="13"/>
      <c r="E24" s="14"/>
      <c r="F24" s="10"/>
      <c r="G24" s="11"/>
      <c r="H24" s="8"/>
      <c r="I24" s="12"/>
      <c r="J24" s="12"/>
      <c r="K24" s="15"/>
      <c r="L24" s="12"/>
      <c r="M24" s="12"/>
      <c r="N24" s="15"/>
      <c r="O24" s="12"/>
    </row>
    <row r="25" spans="1:15" s="3" customFormat="1">
      <c r="A25" s="12"/>
      <c r="B25" s="12"/>
      <c r="C25" s="5"/>
      <c r="D25" s="13"/>
      <c r="E25" s="14"/>
      <c r="F25" s="10"/>
      <c r="G25" s="11"/>
      <c r="H25" s="8"/>
      <c r="I25" s="12"/>
      <c r="J25" s="12"/>
      <c r="K25" s="15"/>
      <c r="L25" s="12"/>
      <c r="M25" s="12"/>
      <c r="N25" s="15"/>
      <c r="O25" s="12"/>
    </row>
    <row r="26" spans="1:15" s="3" customFormat="1">
      <c r="A26" s="12"/>
      <c r="B26" s="12"/>
      <c r="C26" s="5"/>
      <c r="D26" s="13"/>
      <c r="E26" s="14"/>
      <c r="F26" s="10"/>
      <c r="G26" s="11"/>
      <c r="H26" s="8"/>
      <c r="I26" s="12"/>
      <c r="J26" s="12"/>
      <c r="K26" s="15"/>
      <c r="L26" s="12"/>
      <c r="M26" s="12"/>
      <c r="N26" s="15"/>
      <c r="O26" s="12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8"/>
      <c r="G30" s="16"/>
      <c r="H30" s="17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17"/>
      <c r="G31" s="16"/>
      <c r="H31" s="17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7"/>
      <c r="G32" s="16"/>
      <c r="H32" s="17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17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7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7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7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 ht="31.5" customHeigh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 ht="161.44999999999999" customHeigh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2" customFormat="1" ht="15" customHeigh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  <c r="P121" s="3"/>
    </row>
    <row r="122" spans="1:16" s="3" customForma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  <c r="P123" s="2"/>
    </row>
    <row r="124" spans="1:16" s="3" customForma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A3:O3"/>
    <mergeCell ref="A1:O1"/>
    <mergeCell ref="A2:O2"/>
    <mergeCell ref="I5:K5"/>
    <mergeCell ref="A5:A6"/>
    <mergeCell ref="D5:D6"/>
    <mergeCell ref="E5:E6"/>
    <mergeCell ref="F5:H5"/>
    <mergeCell ref="L5:O5"/>
    <mergeCell ref="C15:O15"/>
    <mergeCell ref="C14:O14"/>
    <mergeCell ref="C4:O4"/>
    <mergeCell ref="C5:C6"/>
    <mergeCell ref="A8:N8"/>
    <mergeCell ref="B13:C13"/>
    <mergeCell ref="C10:J10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Исакова Арина Сергеевна</cp:lastModifiedBy>
  <cp:lastPrinted>2025-02-10T04:29:53Z</cp:lastPrinted>
  <dcterms:created xsi:type="dcterms:W3CDTF">2014-01-15T18:15:09Z</dcterms:created>
  <dcterms:modified xsi:type="dcterms:W3CDTF">2026-08-17T09:21:54Z</dcterms:modified>
</cp:coreProperties>
</file>