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МЦК" sheetId="1" state="visible" r:id="rId2"/>
  </sheets>
  <definedNames>
    <definedName function="false" hidden="false" localSheetId="0" name="_xlnm.Print_Titles" vbProcedure="false">НМЦК!$7:$9</definedName>
    <definedName function="false" hidden="false" localSheetId="0" name="_xlnm.Print_Titles" vbProcedure="false">НМЦК!$7:$9</definedName>
    <definedName function="false" hidden="false" localSheetId="0" name="_xlnm.Print_Titles_0" vbProcedure="false">НМЦК!$7:$9</definedName>
    <definedName function="false" hidden="false" localSheetId="0" name="_xlnm.Print_Titles_0_0" vbProcedure="false">НМЦК!$7:$9</definedName>
    <definedName function="false" hidden="false" localSheetId="0" name="_xlnm.Print_Titles_0_0_0" vbProcedure="false">НМЦК!$7:$9</definedName>
    <definedName function="false" hidden="false" localSheetId="0" name="_xlnm.Print_Titles_0_0_0_0" vbProcedure="false">НМЦК!$7:$9</definedName>
    <definedName function="false" hidden="false" localSheetId="0" name="_xlnm.Print_Titles_0_0_0_0_0" vbProcedure="false">НМЦК!$7:$9</definedName>
    <definedName function="false" hidden="false" localSheetId="0" name="_xlnm.Print_Titles_0_0_0_0_0_0" vbProcedure="false">НМЦК!$7:$9</definedName>
    <definedName function="false" hidden="false" localSheetId="0" name="_xlnm.Print_Titles_0_0_0_0_0_0_0" vbProcedure="false">НМЦК!$7:$9</definedName>
    <definedName function="false" hidden="false" localSheetId="0" name="_xlnm.Print_Titles_0_0_0_0_0_0_0_0" vbProcedure="false">НМЦК!$7:$9</definedName>
    <definedName function="false" hidden="false" localSheetId="0" name="_xlnm.Print_Titles_0_0_0_0_0_0_0_0_0" vbProcedure="false">НМЦК!$7:$9</definedName>
    <definedName function="false" hidden="false" localSheetId="0" name="_xlnm.Print_Titles_0_0_0_0_0_0_0_0_0_0" vbProcedure="false">НМЦК!$7:$9</definedName>
    <definedName function="false" hidden="false" localSheetId="0" name="_xlnm.Print_Titles_0_0_0_0_0_0_0_0_0_0_0" vbProcedure="false">НМЦК!$7:$9</definedName>
    <definedName function="false" hidden="false" localSheetId="0" name="_xlnm.Print_Titles_0_0_0_0_0_0_0_0_0_0_0_0" vbProcedure="false">НМЦК!$7:$9</definedName>
    <definedName function="false" hidden="false" localSheetId="0" name="_xlnm.Print_Titles_0_0_0_0_0_0_0_0_0_0_0_0_0" vbProcedure="false">НМЦК!$7:$9</definedName>
    <definedName function="false" hidden="false" localSheetId="0" name="_xlnm.Print_Titles_0_0_0_0_0_0_0_0_0_0_0_0_0_0" vbProcedure="false">НМЦК!$7:$9</definedName>
    <definedName function="false" hidden="false" localSheetId="0" name="_xlnm.Print_Titles_0_0_0_0_0_0_0_0_0_0_0_0_0_0_0" vbProcedure="false">НМЦК!$7:$9</definedName>
    <definedName function="false" hidden="false" localSheetId="0" name="_xlnm.Print_Titles_0_0_0_0_0_0_0_0_0_0_0_0_0_0_0_0" vbProcedure="false">НМЦК!$7:$9</definedName>
    <definedName function="false" hidden="false" localSheetId="0" name="_xlnm.Print_Titles_0_0_0_0_0_0_0_0_0_0_0_0_0_0_0_0_0" vbProcedure="false">НМЦК!$7:$9</definedName>
    <definedName function="false" hidden="false" localSheetId="0" name="_xlnm.Print_Titles_0_0_0_0_0_0_0_0_0_0_0_0_0_0_0_0_0_0" vbProcedure="false">НМЦК!$7:$9</definedName>
    <definedName function="false" hidden="false" localSheetId="0" name="_xlnm.Print_Titles_0_0_0_0_0_0_0_0_0_0_0_0_0_0_0_0_0_0_0" vbProcedure="false">НМЦК!$7:$9</definedName>
    <definedName function="false" hidden="false" localSheetId="0" name="_xlnm.Print_Titles_0_0_0_0_0_0_0_0_0_0_0_0_0_0_0_0_0_0_0_0" vbProcedure="false">НМЦК!$7:$9</definedName>
    <definedName function="false" hidden="false" localSheetId="0" name="_xlnm.Print_Titles_0_0_0_0_0_0_0_0_0_0_0_0_0_0_0_0_0_0_0_0_0" vbProcedure="false">НМЦК!$7:$9</definedName>
    <definedName function="false" hidden="false" localSheetId="0" name="_xlnm.Print_Titles_0_0_0_0_0_0_0_0_0_0_0_0_0_0_0_0_0_0_0_0_0_0" vbProcedure="false">НМЦК!$7:$9</definedName>
    <definedName function="false" hidden="false" localSheetId="0" name="_xlnm.Print_Titles_0_0_0_0_0_0_0_0_0_0_0_0_0_0_0_0_0_0_0_0_0_0_0" vbProcedure="false">НМЦК!$7:$9</definedName>
    <definedName function="false" hidden="false" localSheetId="0" name="_xlnm.Print_Titles_0_0_0_0_0_0_0_0_0_0_0_0_0_0_0_0_0_0_0_0_0_0_0_0" vbProcedure="false">НМЦК!$7:$9</definedName>
    <definedName function="false" hidden="false" localSheetId="0" name="_xlnm.Print_Titles_0_0_0_0_0_0_0_0_0_0_0_0_0_0_0_0_0_0_0_0_0_0_0_0_0" vbProcedure="false">НМЦК!$7:$9</definedName>
    <definedName function="false" hidden="false" localSheetId="0" name="_xlnm.Print_Titles_0_0_0_0_0_0_0_0_0_0_0_0_0_0_0_0_0_0_0_0_0_0_0_0_0_0" vbProcedure="false">НМЦК!$7:$9</definedName>
    <definedName function="false" hidden="false" localSheetId="0" name="_xlnm.Print_Titles_0_0_0_0_0_0_0_0_0_0_0_0_0_0_0_0_0_0_0_0_0_0_0_0_0_0_0" vbProcedure="false">НМЦК!$7:$9</definedName>
    <definedName function="false" hidden="false" localSheetId="0" name="_xlnm.Print_Titles_0_0_0_0_0_0_0_0_0_0_0_0_0_0_0_0_0_0_0_0_0_0_0_0_0_0_0_0" vbProcedure="false">НМЦК!$7:$9</definedName>
    <definedName function="false" hidden="false" localSheetId="0" name="_xlnm.Print_Titles_0_0_0_0_0_0_0_0_0_0_0_0_0_0_0_0_0_0_0_0_0_0_0_0_0_0_0_0_0" vbProcedure="false">НМЦК!$7:$9</definedName>
    <definedName function="false" hidden="false" localSheetId="0" name="_xlnm.Print_Titles_0_0_0_0_0_0_0_0_0_0_0_0_0_0_0_0_0_0_0_0_0_0_0_0_0_0_0_0_0_0" vbProcedure="false">НМЦК!$7:$9</definedName>
    <definedName function="false" hidden="false" localSheetId="0" name="_xlnm.Print_Titles_0_0_0_0_0_0_0_0_0_0_0_0_0_0_0_0_0_0_0_0_0_0_0_0_0_0_0_0_0_0_0" vbProcedure="false">НМЦК!$7:$9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<sst xmlns="http://schemas.openxmlformats.org/spreadsheetml/2006/main" count="98" uniqueCount="62">
  <si>
    <t xml:space="preserve">ОБОСНОВАНИЕ НАЧАЛЬНОЙ (МАКСИМАЛЬНОЙ) ЦЕНЫ КОНТРАКТА </t>
  </si>
  <si>
    <r>
      <rPr>
        <b val="true"/>
        <sz val="14"/>
        <color rgb="FF000000"/>
        <rFont val="Times New Roman"/>
        <family val="1"/>
        <charset val="1"/>
      </rPr>
      <t xml:space="preserve">
                      </t>
    </r>
    <r>
      <rPr>
        <b val="true"/>
        <sz val="12"/>
        <color rgb="FF00000A"/>
        <rFont val="Liberation Serif;Times New Roman"/>
        <family val="1"/>
        <charset val="1"/>
      </rPr>
      <t xml:space="preserve">Оказание услуг по оценке арестованного имущества ИКЗ 261770283561391020100100300000000000</t>
    </r>
  </si>
  <si>
    <r>
      <rPr>
        <b val="true"/>
        <i val="true"/>
        <sz val="8"/>
        <rFont val="Times New Roman"/>
        <family val="1"/>
        <charset val="204"/>
      </rPr>
      <t xml:space="preserve">Используемый метод определения начальной (максимальной) цены контракта с обоснованием: </t>
    </r>
    <r>
      <rPr>
        <b val="true"/>
        <i val="true"/>
        <sz val="8"/>
        <color rgb="FF00000A"/>
        <rFont val="Times New Roman"/>
        <family val="1"/>
        <charset val="204"/>
      </rPr>
      <t xml:space="preserve">Метод сопоставимых рыночных цен (анализа рынка).
В соответствии с ч.6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 метод сопоставимых рыночных цен (анализа рынка) является приоритетным для определения и обоснования начальной (максимальной) цены контракта </t>
    </r>
  </si>
  <si>
    <t xml:space="preserve">Расчет начальной (максимальной) цены контракта (далее – НМЦК)</t>
  </si>
  <si>
    <t xml:space="preserve">№ п/п</t>
  </si>
  <si>
    <t xml:space="preserve">Наименование  объекта закупки</t>
  </si>
  <si>
    <t xml:space="preserve">Ед.измерения</t>
  </si>
  <si>
    <t xml:space="preserve">Количество</t>
  </si>
  <si>
    <t xml:space="preserve">Цена за единицу измерения, в рублях </t>
  </si>
  <si>
    <t xml:space="preserve">Средняя цена</t>
  </si>
  <si>
    <t xml:space="preserve">Среднее квадратичное отклонение </t>
  </si>
  <si>
    <t xml:space="preserve">Коэффициент вариации, % </t>
  </si>
  <si>
    <t xml:space="preserve">Цена товара (работы, услуги), определенная заказчиком для установления НМЦК,                    в рублях</t>
  </si>
  <si>
    <t xml:space="preserve">Поставщик 1 </t>
  </si>
  <si>
    <t xml:space="preserve">Поставщик 2 </t>
  </si>
  <si>
    <t xml:space="preserve">Поставщик 3   </t>
  </si>
  <si>
    <t xml:space="preserve">Квартиры  (часть квартиры)
</t>
  </si>
  <si>
    <t xml:space="preserve">ед</t>
  </si>
  <si>
    <t xml:space="preserve">Жилые здания, дачи, котеджи (часть) иные помещения</t>
  </si>
  <si>
    <t xml:space="preserve">Нежилые здания площадью до 500 кв. м (часть)</t>
  </si>
  <si>
    <t xml:space="preserve">Нежилые здания площадью от 500 до 5 000 кв. м (часть)</t>
  </si>
  <si>
    <t xml:space="preserve">Нежилые здания площадью свыше 5 000 кв. м (часть)</t>
  </si>
  <si>
    <t xml:space="preserve">Сооружения, склады, гаражи(промышленные) (часть), (иные сооружения)</t>
  </si>
  <si>
    <t xml:space="preserve">Сооружения, склады, гаражи(частные) (часть), (иные сооружения)</t>
  </si>
  <si>
    <t xml:space="preserve">Земельные участки до 1 000 кв. м</t>
  </si>
  <si>
    <t xml:space="preserve">Земельные участки от 1 000 до 3 000 кв. м</t>
  </si>
  <si>
    <t xml:space="preserve">Земельные участки свыше 3 000 кв. м</t>
  </si>
  <si>
    <t xml:space="preserve">Объекты незавершенного строительства (часть) до 500 кв. м</t>
  </si>
  <si>
    <t xml:space="preserve">Объекты незавершенного строительства (часть) от 500 до
5 000 кв. м</t>
  </si>
  <si>
    <t xml:space="preserve">Объекты незавершенного строительства (часть) свыше
5 000 кв. м</t>
  </si>
  <si>
    <t xml:space="preserve">Имущественные комплексы(часть) </t>
  </si>
  <si>
    <t xml:space="preserve">Станки, насосы, вентиляционное оборудование, сварочные агрегаты, строительная техника, емкости, сети тепловые кабельные,  Технологические комплексы, поточные линии, Производственное и хозяйственное оборудование (части) (иное оборудование)</t>
  </si>
  <si>
    <t xml:space="preserve">Краны (башенные, мостовые)</t>
  </si>
  <si>
    <t xml:space="preserve">Автотранспорт легковой отечественный
</t>
  </si>
  <si>
    <t xml:space="preserve">Автотранспорт легковой импортный</t>
  </si>
  <si>
    <t xml:space="preserve">Автотранспорт грузовой отечественный</t>
  </si>
  <si>
    <t xml:space="preserve">Автотранспорт грузовой импортный
</t>
  </si>
  <si>
    <t xml:space="preserve">Автотранспорт специальный (автобусы, трактора, комбайны ,сельхозтехника , Жатки, подборщики, косилки, сеялки, культиваторы, бороны, навесное прицепное оборудование и д.р.) (иная автотранспортная техника) (его  части)</t>
  </si>
  <si>
    <t xml:space="preserve">Прицепы, полуприцепы (легковой автотранспорт)</t>
  </si>
  <si>
    <t xml:space="preserve">Прицепы, полуприцепы (грузовой автотранспорт)</t>
  </si>
  <si>
    <t xml:space="preserve">Мототранспорт</t>
  </si>
  <si>
    <t xml:space="preserve">Суда (морские, воздушные, внутреннего плавания)
(часть)</t>
  </si>
  <si>
    <t xml:space="preserve">Локомотивы, электровозы, тепловозы (часть)</t>
  </si>
  <si>
    <t xml:space="preserve">Ювелирные изделия из драгоценных металлов, лом драгоценного металла
</t>
  </si>
  <si>
    <t xml:space="preserve">Оружие (составные части)</t>
  </si>
  <si>
    <t xml:space="preserve">Доля в уставном капитале юридического лица, паи, вклады</t>
  </si>
  <si>
    <t xml:space="preserve">Дебиторская задолженность, нематериальные активы, торговые марки, знаки и др.</t>
  </si>
  <si>
    <t xml:space="preserve">Имущественные права (кроме дебиторской задолженности)</t>
  </si>
  <si>
    <t xml:space="preserve">Оценка бизнеса</t>
  </si>
  <si>
    <t xml:space="preserve">Векселя, облигации, акции и другие ценные бумаги</t>
  </si>
  <si>
    <t xml:space="preserve">Объекты интеллектуальной собственности</t>
  </si>
  <si>
    <t xml:space="preserve">Патроны</t>
  </si>
  <si>
    <t xml:space="preserve">компл.</t>
  </si>
  <si>
    <t xml:space="preserve">Инструмент производственный, хозяйственный инвентарь</t>
  </si>
  <si>
    <t xml:space="preserve">Оргтехника, вычислительная техника, средства связи, офисное и банковское оборудование, бытовая техника,Мебель единичная, стеллажи, полки, шкафы иное движимое имущество</t>
  </si>
  <si>
    <t xml:space="preserve">Животные</t>
  </si>
  <si>
    <r>
      <rPr>
        <b val="true"/>
        <sz val="12"/>
        <rFont val="Times New Roman"/>
        <family val="1"/>
        <charset val="1"/>
      </rPr>
      <t xml:space="preserve">Общая начальная (максимальная) цена единиц услуг</t>
    </r>
    <r>
      <rPr>
        <sz val="12"/>
        <rFont val="Times New Roman"/>
        <family val="1"/>
        <charset val="1"/>
      </rPr>
      <t xml:space="preserve">   </t>
    </r>
  </si>
  <si>
    <r>
      <rPr>
        <b val="true"/>
        <sz val="11"/>
        <rFont val="Times New Roman"/>
        <family val="1"/>
        <charset val="1"/>
      </rPr>
      <t xml:space="preserve">Максимальное значение цены контракта: 450000,00 </t>
    </r>
    <r>
      <rPr>
        <b val="true"/>
        <sz val="11"/>
        <color rgb="FF000000"/>
        <rFont val="Times New Roman"/>
        <family val="1"/>
        <charset val="1"/>
      </rPr>
      <t xml:space="preserve">руб</t>
    </r>
    <r>
      <rPr>
        <b val="true"/>
        <sz val="11"/>
        <color rgb="FF00000A"/>
        <rFont val="Times New Roman"/>
        <family val="1"/>
        <charset val="1"/>
      </rPr>
      <t xml:space="preserve">. (Четыреста пятьдесят тысяч рублей 00 копеек)</t>
    </r>
  </si>
  <si>
    <t xml:space="preserve">Работник контрактной службы: 
</t>
  </si>
  <si>
    <r>
      <rPr>
        <sz val="12"/>
        <color rgb="FF000000"/>
        <rFont val="Times New Roman"/>
        <family val="1"/>
        <charset val="1"/>
      </rPr>
      <t xml:space="preserve">Главный специалист-эксперт  ОМТО                               ________________/  О.В.Оноприенко / 
                                                                                             </t>
    </r>
    <r>
      <rPr>
        <sz val="10"/>
        <color rgb="FF000000"/>
        <rFont val="Times New Roman"/>
        <family val="1"/>
        <charset val="1"/>
      </rPr>
      <t xml:space="preserve">  (подпись/расшифровка подписи) 
</t>
    </r>
  </si>
  <si>
    <t xml:space="preserve">СОГЛАСОВАНО:</t>
  </si>
  <si>
    <r>
      <rPr>
        <sz val="12"/>
        <color rgb="FF000000"/>
        <rFont val="Times New Roman"/>
        <family val="1"/>
        <charset val="1"/>
      </rPr>
      <t xml:space="preserve">Начальник ОМТО                                                            _________________/ В.В.Любимский / 
                                                                                          </t>
    </r>
    <r>
      <rPr>
        <sz val="10"/>
        <color rgb="FF000000"/>
        <rFont val="Times New Roman"/>
        <family val="1"/>
        <charset val="1"/>
      </rPr>
      <t xml:space="preserve">     (подпись/расшифровка подписи) 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</si>
</sst>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руб.-419];[RED]\-#,##0.00\ [$руб.-419]"/>
    <numFmt numFmtId="166" formatCode="#,##0.00&quot;р.&quot;"/>
    <numFmt numFmtId="167" formatCode="0.00"/>
    <numFmt numFmtId="168" formatCode="0.0"/>
  </numFmts>
  <fonts count="2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  <charset val="204"/>
    </font>
    <font>
      <b val="true"/>
      <sz val="14"/>
      <color rgb="FF000000"/>
      <name val="Times New Roman"/>
      <family val="1"/>
      <charset val="1"/>
    </font>
    <font>
      <b val="true"/>
      <sz val="12"/>
      <color rgb="FF00000A"/>
      <name val="Liberation Serif;Times New Roman"/>
      <family val="1"/>
      <charset val="1"/>
    </font>
    <font>
      <b val="true"/>
      <i val="true"/>
      <sz val="8"/>
      <name val="Times New Roman"/>
      <family val="1"/>
      <charset val="204"/>
    </font>
    <font>
      <b val="true"/>
      <i val="true"/>
      <sz val="8"/>
      <color rgb="FF00000A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 val="true"/>
      <sz val="8"/>
      <color rgb="FF000000"/>
      <name val="Times New Roman"/>
      <family val="1"/>
      <charset val="204"/>
    </font>
    <font>
      <sz val="12"/>
      <color rgb="FF00000A"/>
      <name val="Times New Roman"/>
      <family val="1"/>
      <charset val="1"/>
    </font>
    <font>
      <sz val="10"/>
      <name val="Times New Roman"/>
      <family val="1"/>
      <charset val="204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sz val="11"/>
      <name val="Times New Roman"/>
      <family val="1"/>
      <charset val="204"/>
    </font>
    <font>
      <u val="single"/>
      <sz val="11"/>
      <color rgb="FF0000FF"/>
      <name val="Calibri"/>
      <family val="2"/>
      <charset val="1"/>
    </font>
    <font>
      <u val="single"/>
      <sz val="8"/>
      <name val="Calibri"/>
      <family val="2"/>
      <charset val="1"/>
    </font>
    <font>
      <b val="true"/>
      <sz val="1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color rgb="FF00000A"/>
      <name val="Times New Roman"/>
      <family val="1"/>
      <charset val="1"/>
    </font>
    <font>
      <sz val="12"/>
      <color rgb="FF00000A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1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7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7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0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15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*unknown*" xfId="20" builtinId="8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J55"/>
  <sheetViews>
    <sheetView showFormulas="false" showGridLines="true" showRowColHeaders="true" showZeros="true" rightToLeft="false" tabSelected="true" showOutlineSymbols="true" defaultGridColor="true" view="normal" topLeftCell="A43" colorId="64" zoomScale="110" zoomScaleNormal="110" zoomScalePageLayoutView="100" workbookViewId="0">
      <selection pane="topLeft" activeCell="A52" activeCellId="0" sqref="A52"/>
    </sheetView>
  </sheetViews>
  <sheetFormatPr defaultRowHeight="13.8" zeroHeight="false" outlineLevelRow="0" outlineLevelCol="0"/>
  <cols>
    <col collapsed="false" customWidth="true" hidden="false" outlineLevel="0" max="1" min="1" style="0" width="6.01"/>
    <col collapsed="false" customWidth="true" hidden="false" outlineLevel="0" max="2" min="2" style="0" width="34.29"/>
    <col collapsed="false" customWidth="true" hidden="false" outlineLevel="0" max="3" min="3" style="0" width="6.01"/>
    <col collapsed="false" customWidth="true" hidden="false" outlineLevel="0" max="4" min="4" style="0" width="8.57"/>
    <col collapsed="false" customWidth="true" hidden="false" outlineLevel="0" max="7" min="5" style="0" width="10.42"/>
    <col collapsed="false" customWidth="true" hidden="false" outlineLevel="0" max="8" min="8" style="0" width="15.41"/>
    <col collapsed="false" customWidth="true" hidden="false" outlineLevel="0" max="9" min="9" style="0" width="10.29"/>
    <col collapsed="false" customWidth="true" hidden="false" outlineLevel="0" max="10" min="10" style="0" width="10.85"/>
    <col collapsed="false" customWidth="true" hidden="false" outlineLevel="0" max="11" min="11" style="0" width="13.29"/>
    <col collapsed="false" customWidth="true" hidden="false" outlineLevel="0" max="12" min="12" style="0" width="12.86"/>
    <col collapsed="false" customWidth="true" hidden="false" outlineLevel="0" max="1022" min="13" style="0" width="8.67"/>
    <col collapsed="false" customWidth="false" hidden="false" outlineLevel="0" max="1025" min="1023" style="0" width="11.52"/>
  </cols>
  <sheetData>
    <row r="1" customFormat="false" ht="12.8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.7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34.7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customFormat="false" ht="53.8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5" hidden="false" customHeight="true" outlineLevel="0" collapsed="false">
      <c r="A5" s="4"/>
      <c r="B5" s="4"/>
      <c r="C5" s="4"/>
      <c r="D5" s="4"/>
      <c r="E5" s="4"/>
      <c r="F5" s="4"/>
      <c r="G5" s="4"/>
      <c r="H5" s="5"/>
      <c r="I5" s="6"/>
      <c r="J5" s="4"/>
      <c r="K5" s="4"/>
      <c r="L5" s="7"/>
    </row>
    <row r="6" customFormat="false" ht="24" hidden="false" customHeight="true" outlineLevel="0" collapsed="false">
      <c r="A6" s="8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="14" customFormat="true" ht="19.5" hidden="false" customHeight="true" outlineLevel="0" collapsed="false">
      <c r="A7" s="9" t="s">
        <v>4</v>
      </c>
      <c r="B7" s="10" t="s">
        <v>5</v>
      </c>
      <c r="C7" s="10" t="s">
        <v>6</v>
      </c>
      <c r="D7" s="10" t="s">
        <v>7</v>
      </c>
      <c r="E7" s="11" t="s">
        <v>8</v>
      </c>
      <c r="F7" s="11"/>
      <c r="G7" s="11"/>
      <c r="H7" s="10" t="s">
        <v>9</v>
      </c>
      <c r="I7" s="10" t="s">
        <v>10</v>
      </c>
      <c r="J7" s="10" t="s">
        <v>11</v>
      </c>
      <c r="K7" s="12" t="s">
        <v>12</v>
      </c>
      <c r="L7" s="13"/>
      <c r="AMI7" s="0"/>
      <c r="AMJ7" s="0"/>
    </row>
    <row r="8" s="14" customFormat="true" ht="52.5" hidden="false" customHeight="true" outlineLevel="0" collapsed="false">
      <c r="A8" s="9"/>
      <c r="B8" s="10"/>
      <c r="C8" s="10"/>
      <c r="D8" s="10"/>
      <c r="E8" s="15" t="s">
        <v>13</v>
      </c>
      <c r="F8" s="15" t="s">
        <v>14</v>
      </c>
      <c r="G8" s="15" t="s">
        <v>15</v>
      </c>
      <c r="H8" s="10"/>
      <c r="I8" s="10"/>
      <c r="J8" s="10"/>
      <c r="K8" s="12"/>
      <c r="AMI8" s="0"/>
      <c r="AMJ8" s="0"/>
    </row>
    <row r="9" s="14" customFormat="true" ht="11.25" hidden="false" customHeight="true" outlineLevel="0" collapsed="false">
      <c r="A9" s="16" t="n">
        <v>1</v>
      </c>
      <c r="B9" s="17" t="n">
        <v>2</v>
      </c>
      <c r="C9" s="17" t="n">
        <v>3</v>
      </c>
      <c r="D9" s="17" t="n">
        <v>4</v>
      </c>
      <c r="E9" s="17" t="n">
        <v>5</v>
      </c>
      <c r="F9" s="17" t="n">
        <v>6</v>
      </c>
      <c r="G9" s="17" t="n">
        <v>7</v>
      </c>
      <c r="H9" s="17" t="n">
        <v>8</v>
      </c>
      <c r="I9" s="17" t="n">
        <v>9</v>
      </c>
      <c r="J9" s="17" t="n">
        <v>10</v>
      </c>
      <c r="K9" s="18" t="n">
        <v>11</v>
      </c>
      <c r="AMI9" s="0"/>
      <c r="AMJ9" s="0"/>
    </row>
    <row r="10" s="14" customFormat="true" ht="47" hidden="false" customHeight="true" outlineLevel="0" collapsed="false">
      <c r="A10" s="19" t="n">
        <v>1</v>
      </c>
      <c r="B10" s="20" t="s">
        <v>16</v>
      </c>
      <c r="C10" s="21" t="s">
        <v>17</v>
      </c>
      <c r="D10" s="22" t="n">
        <v>1</v>
      </c>
      <c r="E10" s="23" t="n">
        <v>1200</v>
      </c>
      <c r="F10" s="23" t="n">
        <v>1200</v>
      </c>
      <c r="G10" s="23" t="n">
        <v>1125</v>
      </c>
      <c r="H10" s="24" t="n">
        <f aca="false">ROUND((E10+F10+G10)/3,2)</f>
        <v>1175</v>
      </c>
      <c r="I10" s="25" t="n">
        <f aca="false">STDEVA(E10:G10)</f>
        <v>43.3012701892219</v>
      </c>
      <c r="J10" s="24" t="n">
        <f aca="false">I10/((E10+F10+G10)/3)*100</f>
        <v>3.6852144841891</v>
      </c>
      <c r="K10" s="26" t="n">
        <f aca="false">ROUND(H10*D10,2)</f>
        <v>1175</v>
      </c>
      <c r="AMI10" s="0"/>
      <c r="AMJ10" s="0"/>
    </row>
    <row r="11" s="14" customFormat="true" ht="40.9" hidden="false" customHeight="true" outlineLevel="0" collapsed="false">
      <c r="A11" s="19" t="n">
        <v>2</v>
      </c>
      <c r="B11" s="27" t="s">
        <v>18</v>
      </c>
      <c r="C11" s="21" t="s">
        <v>17</v>
      </c>
      <c r="D11" s="22" t="n">
        <v>1</v>
      </c>
      <c r="E11" s="23" t="n">
        <v>1700</v>
      </c>
      <c r="F11" s="23" t="n">
        <v>1700</v>
      </c>
      <c r="G11" s="23" t="n">
        <v>1575</v>
      </c>
      <c r="H11" s="24" t="n">
        <f aca="false">ROUND((E11+F11+G11)/3,2)</f>
        <v>1658.33</v>
      </c>
      <c r="I11" s="25" t="n">
        <f aca="false">STDEVA(E11:G11)</f>
        <v>72.1687836487032</v>
      </c>
      <c r="J11" s="24" t="n">
        <f aca="false">I11/((E11+F11+G11)/3)*100</f>
        <v>4.35188645117808</v>
      </c>
      <c r="K11" s="26" t="n">
        <f aca="false">ROUND(H11*D11,2)</f>
        <v>1658.33</v>
      </c>
      <c r="AMI11" s="0"/>
      <c r="AMJ11" s="0"/>
    </row>
    <row r="12" s="14" customFormat="true" ht="40.9" hidden="false" customHeight="true" outlineLevel="0" collapsed="false">
      <c r="A12" s="19" t="n">
        <v>3</v>
      </c>
      <c r="B12" s="28" t="s">
        <v>19</v>
      </c>
      <c r="C12" s="21" t="s">
        <v>17</v>
      </c>
      <c r="D12" s="22" t="n">
        <v>1</v>
      </c>
      <c r="E12" s="23" t="n">
        <v>1600</v>
      </c>
      <c r="F12" s="23" t="n">
        <v>1600</v>
      </c>
      <c r="G12" s="23" t="n">
        <v>1485</v>
      </c>
      <c r="H12" s="24" t="n">
        <f aca="false">ROUND((E12+F12+G12)/3,2)</f>
        <v>1561.67</v>
      </c>
      <c r="I12" s="25" t="n">
        <f aca="false">STDEVA(E12:G12)</f>
        <v>66.395280956807</v>
      </c>
      <c r="J12" s="24" t="n">
        <f aca="false">I12/((E12+F12+G12)/3)*100</f>
        <v>4.25156548282649</v>
      </c>
      <c r="K12" s="26" t="n">
        <f aca="false">ROUND(H12*D12,2)</f>
        <v>1561.67</v>
      </c>
      <c r="AMI12" s="0"/>
      <c r="AMJ12" s="0"/>
    </row>
    <row r="13" s="14" customFormat="true" ht="40.9" hidden="false" customHeight="true" outlineLevel="0" collapsed="false">
      <c r="A13" s="19" t="n">
        <v>4</v>
      </c>
      <c r="B13" s="28" t="s">
        <v>20</v>
      </c>
      <c r="C13" s="21" t="s">
        <v>17</v>
      </c>
      <c r="D13" s="22" t="n">
        <v>1</v>
      </c>
      <c r="E13" s="23" t="n">
        <v>2100</v>
      </c>
      <c r="F13" s="23" t="n">
        <v>2100</v>
      </c>
      <c r="G13" s="23" t="n">
        <v>1935</v>
      </c>
      <c r="H13" s="24" t="n">
        <f aca="false">ROUND((E13+F13+G13)/3,2)</f>
        <v>2045</v>
      </c>
      <c r="I13" s="25" t="n">
        <f aca="false">STDEVA(E13:G13)</f>
        <v>95.2627944162883</v>
      </c>
      <c r="J13" s="24" t="n">
        <f aca="false">I13/((E13+F13+G13)/3)*100</f>
        <v>4.65832735531972</v>
      </c>
      <c r="K13" s="26" t="n">
        <f aca="false">ROUND(H13*D13,2)</f>
        <v>2045</v>
      </c>
      <c r="AMI13" s="0"/>
      <c r="AMJ13" s="0"/>
    </row>
    <row r="14" s="14" customFormat="true" ht="40.9" hidden="false" customHeight="true" outlineLevel="0" collapsed="false">
      <c r="A14" s="19" t="n">
        <v>5</v>
      </c>
      <c r="B14" s="28" t="s">
        <v>21</v>
      </c>
      <c r="C14" s="21" t="s">
        <v>17</v>
      </c>
      <c r="D14" s="22" t="n">
        <v>1</v>
      </c>
      <c r="E14" s="23" t="n">
        <v>2200</v>
      </c>
      <c r="F14" s="23" t="n">
        <v>2200</v>
      </c>
      <c r="G14" s="23" t="n">
        <v>2025</v>
      </c>
      <c r="H14" s="24" t="n">
        <f aca="false">ROUND((E14+F14+G14)/3,2)</f>
        <v>2141.67</v>
      </c>
      <c r="I14" s="25" t="n">
        <f aca="false">STDEVA(E14:G14)</f>
        <v>101.036297108185</v>
      </c>
      <c r="J14" s="24" t="n">
        <f aca="false">I14/((E14+F14+G14)/3)*100</f>
        <v>4.71764811400083</v>
      </c>
      <c r="K14" s="26" t="n">
        <f aca="false">ROUND(H14*D14,2)</f>
        <v>2141.67</v>
      </c>
      <c r="AMI14" s="0"/>
      <c r="AMJ14" s="0"/>
    </row>
    <row r="15" s="14" customFormat="true" ht="40.9" hidden="false" customHeight="true" outlineLevel="0" collapsed="false">
      <c r="A15" s="19" t="n">
        <v>6</v>
      </c>
      <c r="B15" s="28" t="s">
        <v>22</v>
      </c>
      <c r="C15" s="21" t="s">
        <v>17</v>
      </c>
      <c r="D15" s="22" t="n">
        <v>1</v>
      </c>
      <c r="E15" s="23" t="n">
        <v>1500</v>
      </c>
      <c r="F15" s="23" t="n">
        <v>1500</v>
      </c>
      <c r="G15" s="23" t="n">
        <v>1395</v>
      </c>
      <c r="H15" s="24" t="n">
        <f aca="false">ROUND((E15+F15+G15)/3,2)</f>
        <v>1465</v>
      </c>
      <c r="I15" s="25" t="n">
        <f aca="false">STDEVA(E15:G15)</f>
        <v>60.6217782649107</v>
      </c>
      <c r="J15" s="24" t="n">
        <f aca="false">I15/((E15+F15+G15)/3)*100</f>
        <v>4.13800534231472</v>
      </c>
      <c r="K15" s="26" t="n">
        <f aca="false">ROUND(H15*D15,2)</f>
        <v>1465</v>
      </c>
      <c r="AMI15" s="0"/>
      <c r="AMJ15" s="0"/>
    </row>
    <row r="16" s="14" customFormat="true" ht="40.9" hidden="false" customHeight="true" outlineLevel="0" collapsed="false">
      <c r="A16" s="19" t="n">
        <v>7</v>
      </c>
      <c r="B16" s="28" t="s">
        <v>23</v>
      </c>
      <c r="C16" s="21" t="s">
        <v>17</v>
      </c>
      <c r="D16" s="22" t="n">
        <v>1</v>
      </c>
      <c r="E16" s="23" t="n">
        <v>1400</v>
      </c>
      <c r="F16" s="23" t="n">
        <v>1400</v>
      </c>
      <c r="G16" s="23" t="n">
        <v>1305</v>
      </c>
      <c r="H16" s="24" t="n">
        <f aca="false">ROUND((E16+F16+G16)/3,2)</f>
        <v>1368.33</v>
      </c>
      <c r="I16" s="25" t="n">
        <f aca="false">STDEVA(E16:G16)</f>
        <v>54.8482755730145</v>
      </c>
      <c r="J16" s="24" t="n">
        <f aca="false">I16/((E16+F16+G16)/3)*100</f>
        <v>4.0084001636795</v>
      </c>
      <c r="K16" s="26" t="n">
        <f aca="false">ROUND(H16*D16,2)</f>
        <v>1368.33</v>
      </c>
      <c r="AMI16" s="0"/>
      <c r="AMJ16" s="0"/>
    </row>
    <row r="17" s="14" customFormat="true" ht="40.9" hidden="false" customHeight="true" outlineLevel="0" collapsed="false">
      <c r="A17" s="19" t="n">
        <v>8</v>
      </c>
      <c r="B17" s="28" t="s">
        <v>24</v>
      </c>
      <c r="C17" s="21" t="s">
        <v>17</v>
      </c>
      <c r="D17" s="22" t="n">
        <v>1</v>
      </c>
      <c r="E17" s="23" t="n">
        <v>1400</v>
      </c>
      <c r="F17" s="23" t="n">
        <v>1400</v>
      </c>
      <c r="G17" s="23" t="n">
        <v>1305</v>
      </c>
      <c r="H17" s="24" t="n">
        <f aca="false">ROUND((E17+F17+G17)/3,2)</f>
        <v>1368.33</v>
      </c>
      <c r="I17" s="25" t="n">
        <f aca="false">STDEVA(E17:G17)</f>
        <v>54.8482755730145</v>
      </c>
      <c r="J17" s="24" t="n">
        <f aca="false">I17/((E17+F17+G17)/3)*100</f>
        <v>4.0084001636795</v>
      </c>
      <c r="K17" s="26" t="n">
        <f aca="false">ROUND(H17*D17,2)</f>
        <v>1368.33</v>
      </c>
      <c r="AMI17" s="0"/>
      <c r="AMJ17" s="0"/>
    </row>
    <row r="18" s="14" customFormat="true" ht="40.9" hidden="false" customHeight="true" outlineLevel="0" collapsed="false">
      <c r="A18" s="19" t="n">
        <v>9</v>
      </c>
      <c r="B18" s="28" t="s">
        <v>25</v>
      </c>
      <c r="C18" s="21" t="s">
        <v>17</v>
      </c>
      <c r="D18" s="22" t="n">
        <v>1</v>
      </c>
      <c r="E18" s="23" t="n">
        <v>1600</v>
      </c>
      <c r="F18" s="23" t="n">
        <v>1600</v>
      </c>
      <c r="G18" s="23" t="n">
        <v>1485</v>
      </c>
      <c r="H18" s="24" t="n">
        <f aca="false">ROUND((E18+F18+G18)/3,2)</f>
        <v>1561.67</v>
      </c>
      <c r="I18" s="25" t="n">
        <f aca="false">STDEVA(E18:G18)</f>
        <v>66.395280956807</v>
      </c>
      <c r="J18" s="24" t="n">
        <f aca="false">I18/((E18+F18+G18)/3)*100</f>
        <v>4.25156548282649</v>
      </c>
      <c r="K18" s="26" t="n">
        <f aca="false">ROUND(H18*D18,2)</f>
        <v>1561.67</v>
      </c>
      <c r="AMI18" s="0"/>
      <c r="AMJ18" s="0"/>
    </row>
    <row r="19" s="14" customFormat="true" ht="40.9" hidden="false" customHeight="true" outlineLevel="0" collapsed="false">
      <c r="A19" s="19" t="n">
        <v>10</v>
      </c>
      <c r="B19" s="28" t="s">
        <v>26</v>
      </c>
      <c r="C19" s="21" t="s">
        <v>17</v>
      </c>
      <c r="D19" s="22" t="n">
        <v>1</v>
      </c>
      <c r="E19" s="23" t="n">
        <v>1800</v>
      </c>
      <c r="F19" s="23" t="n">
        <v>1800</v>
      </c>
      <c r="G19" s="23" t="n">
        <v>1665</v>
      </c>
      <c r="H19" s="24" t="n">
        <f aca="false">ROUND((E19+F19+G19)/3,2)</f>
        <v>1755</v>
      </c>
      <c r="I19" s="25" t="n">
        <f aca="false">STDEVA(E19:G19)</f>
        <v>77.9422863405995</v>
      </c>
      <c r="J19" s="24" t="n">
        <f aca="false">I19/((E19+F19+G19)/3)*100</f>
        <v>4.44115591684328</v>
      </c>
      <c r="K19" s="26" t="n">
        <f aca="false">ROUND(H19*D19,2)</f>
        <v>1755</v>
      </c>
      <c r="AMI19" s="0"/>
      <c r="AMJ19" s="0"/>
    </row>
    <row r="20" s="14" customFormat="true" ht="40.9" hidden="false" customHeight="true" outlineLevel="0" collapsed="false">
      <c r="A20" s="19" t="n">
        <v>11</v>
      </c>
      <c r="B20" s="28" t="s">
        <v>27</v>
      </c>
      <c r="C20" s="21" t="s">
        <v>17</v>
      </c>
      <c r="D20" s="22" t="n">
        <v>1</v>
      </c>
      <c r="E20" s="23" t="n">
        <v>1700</v>
      </c>
      <c r="F20" s="23" t="n">
        <v>1700</v>
      </c>
      <c r="G20" s="23" t="n">
        <v>1575</v>
      </c>
      <c r="H20" s="24" t="n">
        <f aca="false">ROUND((E20+F20+G20)/3,2)</f>
        <v>1658.33</v>
      </c>
      <c r="I20" s="25" t="n">
        <f aca="false">STDEVA(E20:G20)</f>
        <v>72.1687836487032</v>
      </c>
      <c r="J20" s="24" t="n">
        <f aca="false">I20/((E20+F20+G20)/3)*100</f>
        <v>4.35188645117808</v>
      </c>
      <c r="K20" s="26" t="n">
        <f aca="false">ROUND(H20*D20,2)</f>
        <v>1658.33</v>
      </c>
      <c r="AMI20" s="0"/>
      <c r="AMJ20" s="0"/>
    </row>
    <row r="21" s="14" customFormat="true" ht="54.5" hidden="false" customHeight="true" outlineLevel="0" collapsed="false">
      <c r="A21" s="19" t="n">
        <v>12</v>
      </c>
      <c r="B21" s="28" t="s">
        <v>28</v>
      </c>
      <c r="C21" s="21" t="s">
        <v>17</v>
      </c>
      <c r="D21" s="22" t="n">
        <v>1</v>
      </c>
      <c r="E21" s="23" t="n">
        <v>1900</v>
      </c>
      <c r="F21" s="23" t="n">
        <v>1900</v>
      </c>
      <c r="G21" s="23" t="n">
        <v>1755</v>
      </c>
      <c r="H21" s="24" t="n">
        <f aca="false">ROUND((E21+F21+G21)/3,2)</f>
        <v>1851.67</v>
      </c>
      <c r="I21" s="25" t="n">
        <f aca="false">STDEVA(E21:G21)</f>
        <v>83.7157890324957</v>
      </c>
      <c r="J21" s="24" t="n">
        <f aca="false">I21/((E21+F21+G21)/3)*100</f>
        <v>4.52110471822659</v>
      </c>
      <c r="K21" s="26" t="n">
        <f aca="false">ROUND(H21*D21,2)</f>
        <v>1851.67</v>
      </c>
      <c r="AMI21" s="0"/>
      <c r="AMJ21" s="0"/>
    </row>
    <row r="22" s="14" customFormat="true" ht="40.9" hidden="false" customHeight="true" outlineLevel="0" collapsed="false">
      <c r="A22" s="19" t="n">
        <v>13</v>
      </c>
      <c r="B22" s="28" t="s">
        <v>29</v>
      </c>
      <c r="C22" s="21" t="s">
        <v>17</v>
      </c>
      <c r="D22" s="22" t="n">
        <v>1</v>
      </c>
      <c r="E22" s="23" t="n">
        <v>2200</v>
      </c>
      <c r="F22" s="23" t="n">
        <v>2200</v>
      </c>
      <c r="G22" s="23" t="n">
        <v>2025</v>
      </c>
      <c r="H22" s="24" t="n">
        <f aca="false">ROUND((E22+F22+G22)/3,2)</f>
        <v>2141.67</v>
      </c>
      <c r="I22" s="25" t="n">
        <f aca="false">STDEVA(E22:G22)</f>
        <v>101.036297108185</v>
      </c>
      <c r="J22" s="24" t="n">
        <f aca="false">I22/((E22+F22+G22)/3)*100</f>
        <v>4.71764811400083</v>
      </c>
      <c r="K22" s="26" t="n">
        <f aca="false">ROUND(H22*D22,2)</f>
        <v>2141.67</v>
      </c>
      <c r="AMI22" s="0"/>
      <c r="AMJ22" s="0"/>
    </row>
    <row r="23" s="14" customFormat="true" ht="40.9" hidden="false" customHeight="true" outlineLevel="0" collapsed="false">
      <c r="A23" s="19" t="n">
        <v>14</v>
      </c>
      <c r="B23" s="28" t="s">
        <v>30</v>
      </c>
      <c r="C23" s="21" t="s">
        <v>17</v>
      </c>
      <c r="D23" s="22" t="n">
        <v>1</v>
      </c>
      <c r="E23" s="23" t="n">
        <v>4400</v>
      </c>
      <c r="F23" s="23" t="n">
        <v>4400</v>
      </c>
      <c r="G23" s="23" t="n">
        <v>4005</v>
      </c>
      <c r="H23" s="24" t="n">
        <f aca="false">ROUND((E23+F23+G23)/3,2)</f>
        <v>4268.33</v>
      </c>
      <c r="I23" s="25" t="n">
        <f aca="false">STDEVA(E23:G23)</f>
        <v>228.053356329902</v>
      </c>
      <c r="J23" s="24" t="n">
        <f aca="false">I23/((E23+F23+G23)/3)*100</f>
        <v>5.34291346341044</v>
      </c>
      <c r="K23" s="26" t="n">
        <f aca="false">ROUND(H23*D23,2)</f>
        <v>4268.33</v>
      </c>
      <c r="AMI23" s="0"/>
      <c r="AMJ23" s="0"/>
    </row>
    <row r="24" s="14" customFormat="true" ht="151.35" hidden="false" customHeight="true" outlineLevel="0" collapsed="false">
      <c r="A24" s="19" t="n">
        <v>15</v>
      </c>
      <c r="B24" s="28" t="s">
        <v>31</v>
      </c>
      <c r="C24" s="21" t="s">
        <v>17</v>
      </c>
      <c r="D24" s="22" t="n">
        <v>1</v>
      </c>
      <c r="E24" s="23" t="n">
        <v>600</v>
      </c>
      <c r="F24" s="23" t="n">
        <v>600</v>
      </c>
      <c r="G24" s="23" t="n">
        <v>585</v>
      </c>
      <c r="H24" s="24" t="n">
        <f aca="false">ROUND((E24+F24+G24)/3,2)</f>
        <v>595</v>
      </c>
      <c r="I24" s="25" t="n">
        <f aca="false">STDEVA(E24:G24)</f>
        <v>8.66025403784439</v>
      </c>
      <c r="J24" s="24" t="n">
        <f aca="false">I24/((E24+F24+G24)/3)*100</f>
        <v>1.45550488030998</v>
      </c>
      <c r="K24" s="26" t="n">
        <f aca="false">ROUND(H24*D24,2)</f>
        <v>595</v>
      </c>
      <c r="AMI24" s="0"/>
      <c r="AMJ24" s="0"/>
    </row>
    <row r="25" s="14" customFormat="true" ht="40.9" hidden="false" customHeight="true" outlineLevel="0" collapsed="false">
      <c r="A25" s="19" t="n">
        <v>16</v>
      </c>
      <c r="B25" s="28" t="s">
        <v>32</v>
      </c>
      <c r="C25" s="21" t="s">
        <v>17</v>
      </c>
      <c r="D25" s="22" t="n">
        <v>1</v>
      </c>
      <c r="E25" s="23" t="n">
        <v>1200</v>
      </c>
      <c r="F25" s="23" t="n">
        <v>1200</v>
      </c>
      <c r="G25" s="23" t="n">
        <v>1125</v>
      </c>
      <c r="H25" s="24" t="n">
        <f aca="false">ROUND((E25+F25+G25)/3,2)</f>
        <v>1175</v>
      </c>
      <c r="I25" s="25" t="n">
        <f aca="false">STDEVA(E25:G25)</f>
        <v>43.3012701892219</v>
      </c>
      <c r="J25" s="24" t="n">
        <f aca="false">I25/((E25+F25+G25)/3)*100</f>
        <v>3.6852144841891</v>
      </c>
      <c r="K25" s="26" t="n">
        <f aca="false">ROUND(H25*D25,2)</f>
        <v>1175</v>
      </c>
      <c r="AMI25" s="0"/>
      <c r="AMJ25" s="0"/>
    </row>
    <row r="26" s="14" customFormat="true" ht="40.9" hidden="false" customHeight="true" outlineLevel="0" collapsed="false">
      <c r="A26" s="19" t="n">
        <v>17</v>
      </c>
      <c r="B26" s="28" t="s">
        <v>33</v>
      </c>
      <c r="C26" s="21" t="s">
        <v>17</v>
      </c>
      <c r="D26" s="22" t="n">
        <v>1</v>
      </c>
      <c r="E26" s="23" t="n">
        <v>800</v>
      </c>
      <c r="F26" s="23" t="n">
        <v>800</v>
      </c>
      <c r="G26" s="23" t="n">
        <v>765</v>
      </c>
      <c r="H26" s="24" t="n">
        <f aca="false">ROUND((E26+F26+G26)/3,2)</f>
        <v>788.33</v>
      </c>
      <c r="I26" s="25" t="n">
        <f aca="false">STDEVA(E26:G26)</f>
        <v>20.2072594216369</v>
      </c>
      <c r="J26" s="24" t="n">
        <f aca="false">I26/((E26+F26+G26)/3)*100</f>
        <v>2.56328872156071</v>
      </c>
      <c r="K26" s="26" t="n">
        <f aca="false">ROUND(H26*D26,2)</f>
        <v>788.33</v>
      </c>
      <c r="AMI26" s="0"/>
      <c r="AMJ26" s="0"/>
    </row>
    <row r="27" s="14" customFormat="true" ht="49.75" hidden="false" customHeight="true" outlineLevel="0" collapsed="false">
      <c r="A27" s="19" t="n">
        <v>18</v>
      </c>
      <c r="B27" s="28" t="s">
        <v>34</v>
      </c>
      <c r="C27" s="21" t="s">
        <v>17</v>
      </c>
      <c r="D27" s="22" t="n">
        <v>1</v>
      </c>
      <c r="E27" s="23" t="n">
        <v>900</v>
      </c>
      <c r="F27" s="23" t="n">
        <v>900</v>
      </c>
      <c r="G27" s="23" t="n">
        <v>855</v>
      </c>
      <c r="H27" s="24" t="n">
        <f aca="false">ROUND((E27+F27+G27)/3,2)</f>
        <v>885</v>
      </c>
      <c r="I27" s="25" t="n">
        <f aca="false">STDEVA(E27:G27)</f>
        <v>25.9807621135332</v>
      </c>
      <c r="J27" s="24" t="n">
        <f aca="false">I27/((E27+F27+G27)/3)*100</f>
        <v>2.9356793348625</v>
      </c>
      <c r="K27" s="26" t="n">
        <f aca="false">ROUND(H27*D27,2)</f>
        <v>885</v>
      </c>
      <c r="AMI27" s="0"/>
      <c r="AMJ27" s="0"/>
    </row>
    <row r="28" s="14" customFormat="true" ht="40.9" hidden="false" customHeight="true" outlineLevel="0" collapsed="false">
      <c r="A28" s="19" t="n">
        <v>19</v>
      </c>
      <c r="B28" s="28" t="s">
        <v>35</v>
      </c>
      <c r="C28" s="21" t="s">
        <v>17</v>
      </c>
      <c r="D28" s="22" t="n">
        <v>1</v>
      </c>
      <c r="E28" s="23" t="n">
        <v>1000</v>
      </c>
      <c r="F28" s="23" t="n">
        <v>1000</v>
      </c>
      <c r="G28" s="23" t="n">
        <v>945</v>
      </c>
      <c r="H28" s="24" t="n">
        <f aca="false">ROUND((E28+F28+G28)/3,2)</f>
        <v>981.67</v>
      </c>
      <c r="I28" s="25" t="n">
        <f aca="false">STDEVA(E28:G28)</f>
        <v>31.7542648054294</v>
      </c>
      <c r="J28" s="24" t="n">
        <f aca="false">I28/((E28+F28+G28)/3)*100</f>
        <v>3.23472986133407</v>
      </c>
      <c r="K28" s="26" t="n">
        <f aca="false">ROUND(H28*D28,2)</f>
        <v>981.67</v>
      </c>
      <c r="AMI28" s="0"/>
      <c r="AMJ28" s="0"/>
    </row>
    <row r="29" s="14" customFormat="true" ht="40.9" hidden="false" customHeight="true" outlineLevel="0" collapsed="false">
      <c r="A29" s="19" t="n">
        <v>20</v>
      </c>
      <c r="B29" s="28" t="s">
        <v>36</v>
      </c>
      <c r="C29" s="21" t="s">
        <v>17</v>
      </c>
      <c r="D29" s="22" t="n">
        <v>1</v>
      </c>
      <c r="E29" s="23" t="n">
        <v>1100</v>
      </c>
      <c r="F29" s="23" t="n">
        <v>1100</v>
      </c>
      <c r="G29" s="23" t="n">
        <v>1035</v>
      </c>
      <c r="H29" s="24" t="n">
        <f aca="false">ROUND((E29+F29+G29)/3,2)</f>
        <v>1078.33</v>
      </c>
      <c r="I29" s="25" t="n">
        <f aca="false">STDEVA(E29:G29)</f>
        <v>37.5277674973257</v>
      </c>
      <c r="J29" s="24" t="n">
        <f aca="false">I29/((E29+F29+G29)/3)*100</f>
        <v>3.48016391010748</v>
      </c>
      <c r="K29" s="26" t="n">
        <f aca="false">ROUND(H29*D29,2)</f>
        <v>1078.33</v>
      </c>
      <c r="AMI29" s="0"/>
      <c r="AMJ29" s="0"/>
    </row>
    <row r="30" s="14" customFormat="true" ht="127.5" hidden="false" customHeight="true" outlineLevel="0" collapsed="false">
      <c r="A30" s="19" t="n">
        <v>21</v>
      </c>
      <c r="B30" s="28" t="s">
        <v>37</v>
      </c>
      <c r="C30" s="21" t="s">
        <v>17</v>
      </c>
      <c r="D30" s="22" t="n">
        <v>1</v>
      </c>
      <c r="E30" s="23" t="n">
        <v>1300</v>
      </c>
      <c r="F30" s="23" t="n">
        <v>1300</v>
      </c>
      <c r="G30" s="23" t="n">
        <v>1215</v>
      </c>
      <c r="H30" s="24" t="n">
        <f aca="false">ROUND((E30+F30+G30)/3,2)</f>
        <v>1271.67</v>
      </c>
      <c r="I30" s="25" t="n">
        <f aca="false">STDEVA(E30:G30)</f>
        <v>49.0747728811182</v>
      </c>
      <c r="J30" s="24" t="n">
        <f aca="false">I30/((E30+F30+G30)/3)*100</f>
        <v>3.85909092118885</v>
      </c>
      <c r="K30" s="26" t="n">
        <f aca="false">ROUND(H30*D30,2)</f>
        <v>1271.67</v>
      </c>
      <c r="AMI30" s="0"/>
      <c r="AMJ30" s="0"/>
    </row>
    <row r="31" s="14" customFormat="true" ht="33.4" hidden="false" customHeight="true" outlineLevel="0" collapsed="false">
      <c r="A31" s="19" t="n">
        <v>22</v>
      </c>
      <c r="B31" s="28" t="s">
        <v>38</v>
      </c>
      <c r="C31" s="21" t="s">
        <v>17</v>
      </c>
      <c r="D31" s="22" t="n">
        <v>1</v>
      </c>
      <c r="E31" s="23" t="n">
        <v>700</v>
      </c>
      <c r="F31" s="23" t="n">
        <v>700</v>
      </c>
      <c r="G31" s="23" t="n">
        <v>675</v>
      </c>
      <c r="H31" s="24" t="n">
        <f aca="false">ROUND((E31+F31+G31)/3,2)</f>
        <v>691.67</v>
      </c>
      <c r="I31" s="25" t="n">
        <f aca="false">STDEVA(E31:G31)</f>
        <v>14.4337567297406</v>
      </c>
      <c r="J31" s="24" t="n">
        <f aca="false">I31/((E31+F31+G31)/3)*100</f>
        <v>2.08680820189021</v>
      </c>
      <c r="K31" s="26" t="n">
        <f aca="false">ROUND(H31*D31,2)</f>
        <v>691.67</v>
      </c>
      <c r="AMI31" s="0"/>
      <c r="AMJ31" s="0"/>
    </row>
    <row r="32" s="14" customFormat="true" ht="40.9" hidden="false" customHeight="true" outlineLevel="0" collapsed="false">
      <c r="A32" s="19" t="n">
        <v>23</v>
      </c>
      <c r="B32" s="28" t="s">
        <v>39</v>
      </c>
      <c r="C32" s="21" t="s">
        <v>17</v>
      </c>
      <c r="D32" s="22" t="n">
        <v>1</v>
      </c>
      <c r="E32" s="23" t="n">
        <v>700</v>
      </c>
      <c r="F32" s="23" t="n">
        <v>700</v>
      </c>
      <c r="G32" s="23" t="n">
        <v>675</v>
      </c>
      <c r="H32" s="24" t="n">
        <f aca="false">ROUND((E32+F32+G32)/3,2)</f>
        <v>691.67</v>
      </c>
      <c r="I32" s="25" t="n">
        <f aca="false">STDEVA(E32:G32)</f>
        <v>14.4337567297406</v>
      </c>
      <c r="J32" s="24" t="n">
        <f aca="false">I32/((E32+F32+G32)/3)*100</f>
        <v>2.08680820189021</v>
      </c>
      <c r="K32" s="26" t="n">
        <f aca="false">ROUND(H32*D32,2)</f>
        <v>691.67</v>
      </c>
      <c r="AMI32" s="0"/>
      <c r="AMJ32" s="0"/>
    </row>
    <row r="33" s="14" customFormat="true" ht="40.9" hidden="false" customHeight="true" outlineLevel="0" collapsed="false">
      <c r="A33" s="19" t="n">
        <v>24</v>
      </c>
      <c r="B33" s="28" t="s">
        <v>40</v>
      </c>
      <c r="C33" s="21" t="s">
        <v>17</v>
      </c>
      <c r="D33" s="22" t="n">
        <v>1</v>
      </c>
      <c r="E33" s="23" t="n">
        <v>700</v>
      </c>
      <c r="F33" s="23" t="n">
        <v>700</v>
      </c>
      <c r="G33" s="23" t="n">
        <v>675</v>
      </c>
      <c r="H33" s="24" t="n">
        <f aca="false">ROUND((E33+F33+G33)/3,2)</f>
        <v>691.67</v>
      </c>
      <c r="I33" s="25" t="n">
        <f aca="false">STDEVA(E33:G33)</f>
        <v>14.4337567297406</v>
      </c>
      <c r="J33" s="24" t="n">
        <f aca="false">I33/((E33+F33+G33)/3)*100</f>
        <v>2.08680820189021</v>
      </c>
      <c r="K33" s="26" t="n">
        <f aca="false">ROUND(H33*D33,2)</f>
        <v>691.67</v>
      </c>
      <c r="AMI33" s="0"/>
      <c r="AMJ33" s="0"/>
    </row>
    <row r="34" s="14" customFormat="true" ht="40.9" hidden="false" customHeight="true" outlineLevel="0" collapsed="false">
      <c r="A34" s="19" t="n">
        <v>25</v>
      </c>
      <c r="B34" s="28" t="s">
        <v>41</v>
      </c>
      <c r="C34" s="21" t="s">
        <v>17</v>
      </c>
      <c r="D34" s="22" t="n">
        <v>1</v>
      </c>
      <c r="E34" s="23" t="n">
        <v>4700</v>
      </c>
      <c r="F34" s="23" t="n">
        <v>4700</v>
      </c>
      <c r="G34" s="23" t="n">
        <v>4275</v>
      </c>
      <c r="H34" s="24" t="n">
        <f aca="false">ROUND((E34+F34+G34)/3,2)</f>
        <v>4558.33</v>
      </c>
      <c r="I34" s="25" t="n">
        <f aca="false">STDEVA(E34:G34)</f>
        <v>245.373864405591</v>
      </c>
      <c r="J34" s="24" t="n">
        <f aca="false">I34/((E34+F34+G34)/3)*100</f>
        <v>5.38297325935483</v>
      </c>
      <c r="K34" s="26" t="n">
        <f aca="false">ROUND(H34*D34,2)</f>
        <v>4558.33</v>
      </c>
      <c r="AMI34" s="0"/>
      <c r="AMJ34" s="0"/>
    </row>
    <row r="35" s="14" customFormat="true" ht="40.9" hidden="false" customHeight="true" outlineLevel="0" collapsed="false">
      <c r="A35" s="19" t="n">
        <v>26</v>
      </c>
      <c r="B35" s="28" t="s">
        <v>42</v>
      </c>
      <c r="C35" s="21" t="s">
        <v>17</v>
      </c>
      <c r="D35" s="22" t="n">
        <v>1</v>
      </c>
      <c r="E35" s="23" t="n">
        <v>4700</v>
      </c>
      <c r="F35" s="23" t="n">
        <v>4700</v>
      </c>
      <c r="G35" s="23" t="n">
        <v>4275</v>
      </c>
      <c r="H35" s="24" t="n">
        <f aca="false">ROUND((E35+F35+G35)/3,2)</f>
        <v>4558.33</v>
      </c>
      <c r="I35" s="25" t="n">
        <f aca="false">STDEVA(E35:G35)</f>
        <v>245.373864405591</v>
      </c>
      <c r="J35" s="24" t="n">
        <f aca="false">I35/((E35+F35+G35)/3)*100</f>
        <v>5.38297325935483</v>
      </c>
      <c r="K35" s="26" t="n">
        <f aca="false">ROUND(H35*D35,2)</f>
        <v>4558.33</v>
      </c>
      <c r="AMI35" s="0"/>
      <c r="AMJ35" s="0"/>
    </row>
    <row r="36" s="14" customFormat="true" ht="59.3" hidden="false" customHeight="true" outlineLevel="0" collapsed="false">
      <c r="A36" s="19" t="n">
        <v>27</v>
      </c>
      <c r="B36" s="28" t="s">
        <v>43</v>
      </c>
      <c r="C36" s="21" t="s">
        <v>17</v>
      </c>
      <c r="D36" s="22" t="n">
        <v>1</v>
      </c>
      <c r="E36" s="23" t="n">
        <v>1300</v>
      </c>
      <c r="F36" s="23" t="n">
        <v>1300</v>
      </c>
      <c r="G36" s="23" t="n">
        <v>1215</v>
      </c>
      <c r="H36" s="24" t="n">
        <f aca="false">ROUND((E36+F36+G36)/3,2)</f>
        <v>1271.67</v>
      </c>
      <c r="I36" s="25" t="n">
        <f aca="false">STDEVA(E36:G36)</f>
        <v>49.0747728811182</v>
      </c>
      <c r="J36" s="24" t="n">
        <f aca="false">I36/((E36+F36+G36)/3)*100</f>
        <v>3.85909092118885</v>
      </c>
      <c r="K36" s="26" t="n">
        <f aca="false">ROUND(H36*D36,2)</f>
        <v>1271.67</v>
      </c>
      <c r="AMI36" s="0"/>
      <c r="AMJ36" s="0"/>
    </row>
    <row r="37" s="14" customFormat="true" ht="31.35" hidden="false" customHeight="true" outlineLevel="0" collapsed="false">
      <c r="A37" s="19" t="n">
        <v>28</v>
      </c>
      <c r="B37" s="28" t="s">
        <v>44</v>
      </c>
      <c r="C37" s="21" t="s">
        <v>17</v>
      </c>
      <c r="D37" s="22" t="n">
        <v>1</v>
      </c>
      <c r="E37" s="23" t="n">
        <v>800</v>
      </c>
      <c r="F37" s="23" t="n">
        <v>800</v>
      </c>
      <c r="G37" s="23" t="n">
        <v>765</v>
      </c>
      <c r="H37" s="24" t="n">
        <f aca="false">ROUND((E37+F37+G37)/3,2)</f>
        <v>788.33</v>
      </c>
      <c r="I37" s="25" t="n">
        <f aca="false">STDEVA(E37:G37)</f>
        <v>20.2072594216369</v>
      </c>
      <c r="J37" s="24" t="n">
        <f aca="false">I37/((E37+F37+G37)/3)*100</f>
        <v>2.56328872156071</v>
      </c>
      <c r="K37" s="26" t="n">
        <f aca="false">ROUND(H37*D37,2)</f>
        <v>788.33</v>
      </c>
      <c r="AMI37" s="0"/>
      <c r="AMJ37" s="0"/>
    </row>
    <row r="38" s="14" customFormat="true" ht="40.9" hidden="false" customHeight="true" outlineLevel="0" collapsed="false">
      <c r="A38" s="19" t="n">
        <v>29</v>
      </c>
      <c r="B38" s="28" t="s">
        <v>45</v>
      </c>
      <c r="C38" s="21" t="s">
        <v>17</v>
      </c>
      <c r="D38" s="22" t="n">
        <v>1</v>
      </c>
      <c r="E38" s="23" t="n">
        <v>2900</v>
      </c>
      <c r="F38" s="23" t="n">
        <v>2900</v>
      </c>
      <c r="G38" s="23" t="n">
        <v>2500</v>
      </c>
      <c r="H38" s="24" t="n">
        <f aca="false">ROUND((E38+F38+G38)/3,2)</f>
        <v>2766.67</v>
      </c>
      <c r="I38" s="25" t="n">
        <f aca="false">STDEVA(E38:G38)</f>
        <v>230.94010767585</v>
      </c>
      <c r="J38" s="24" t="n">
        <f aca="false">I38/((E38+F38+G38)/3)*100</f>
        <v>8.34723280756085</v>
      </c>
      <c r="K38" s="26" t="n">
        <f aca="false">ROUND(H38*D38,2)</f>
        <v>2766.67</v>
      </c>
      <c r="AMI38" s="0"/>
      <c r="AMJ38" s="0"/>
    </row>
    <row r="39" s="14" customFormat="true" ht="40.9" hidden="false" customHeight="true" outlineLevel="0" collapsed="false">
      <c r="A39" s="19" t="n">
        <v>30</v>
      </c>
      <c r="B39" s="28" t="s">
        <v>46</v>
      </c>
      <c r="C39" s="21" t="s">
        <v>17</v>
      </c>
      <c r="D39" s="22" t="n">
        <v>1</v>
      </c>
      <c r="E39" s="23" t="n">
        <v>2800</v>
      </c>
      <c r="F39" s="23" t="n">
        <v>2800</v>
      </c>
      <c r="G39" s="23" t="n">
        <v>2565</v>
      </c>
      <c r="H39" s="24" t="n">
        <f aca="false">ROUND((E39+F39+G39)/3,2)</f>
        <v>2721.67</v>
      </c>
      <c r="I39" s="25" t="n">
        <f aca="false">STDEVA(E39:G39)</f>
        <v>135.677313259562</v>
      </c>
      <c r="J39" s="24" t="n">
        <f aca="false">I39/((E39+F39+G39)/3)*100</f>
        <v>4.98508193237828</v>
      </c>
      <c r="K39" s="26" t="n">
        <f aca="false">ROUND(H39*D39,2)</f>
        <v>2721.67</v>
      </c>
      <c r="AMI39" s="0"/>
      <c r="AMJ39" s="0"/>
    </row>
    <row r="40" s="14" customFormat="true" ht="40.9" hidden="false" customHeight="true" outlineLevel="0" collapsed="false">
      <c r="A40" s="19" t="n">
        <v>31</v>
      </c>
      <c r="B40" s="28" t="s">
        <v>47</v>
      </c>
      <c r="C40" s="21" t="s">
        <v>17</v>
      </c>
      <c r="D40" s="22" t="n">
        <v>1</v>
      </c>
      <c r="E40" s="23" t="n">
        <v>2900</v>
      </c>
      <c r="F40" s="23" t="n">
        <v>2900</v>
      </c>
      <c r="G40" s="23" t="n">
        <v>2500</v>
      </c>
      <c r="H40" s="24" t="n">
        <f aca="false">ROUND((E40+F40+G40)/3,2)</f>
        <v>2766.67</v>
      </c>
      <c r="I40" s="25" t="n">
        <f aca="false">STDEVA(E40:G40)</f>
        <v>230.94010767585</v>
      </c>
      <c r="J40" s="24" t="n">
        <f aca="false">I40/((E40+F40+G40)/3)*100</f>
        <v>8.34723280756085</v>
      </c>
      <c r="K40" s="26" t="n">
        <f aca="false">ROUND(H40*D40,2)</f>
        <v>2766.67</v>
      </c>
      <c r="AMI40" s="0"/>
      <c r="AMJ40" s="0"/>
    </row>
    <row r="41" s="14" customFormat="true" ht="40.9" hidden="false" customHeight="true" outlineLevel="0" collapsed="false">
      <c r="A41" s="19" t="n">
        <v>32</v>
      </c>
      <c r="B41" s="28" t="s">
        <v>48</v>
      </c>
      <c r="C41" s="21" t="s">
        <v>17</v>
      </c>
      <c r="D41" s="22" t="n">
        <v>1</v>
      </c>
      <c r="E41" s="23" t="n">
        <v>3400</v>
      </c>
      <c r="F41" s="23" t="n">
        <v>3400</v>
      </c>
      <c r="G41" s="23" t="n">
        <v>3105</v>
      </c>
      <c r="H41" s="24" t="n">
        <f aca="false">ROUND((E41+F41+G41)/3,2)</f>
        <v>3301.67</v>
      </c>
      <c r="I41" s="25" t="n">
        <f aca="false">STDEVA(E41:G41)</f>
        <v>170.31832941094</v>
      </c>
      <c r="J41" s="24" t="n">
        <f aca="false">I41/((E41+F41+G41)/3)*100</f>
        <v>5.15855616590428</v>
      </c>
      <c r="K41" s="26" t="n">
        <f aca="false">ROUND(H41*D41,2)</f>
        <v>3301.67</v>
      </c>
      <c r="AMI41" s="0"/>
      <c r="AMJ41" s="0"/>
    </row>
    <row r="42" s="14" customFormat="true" ht="40.9" hidden="false" customHeight="true" outlineLevel="0" collapsed="false">
      <c r="A42" s="19" t="n">
        <v>33</v>
      </c>
      <c r="B42" s="28" t="s">
        <v>49</v>
      </c>
      <c r="C42" s="21" t="s">
        <v>17</v>
      </c>
      <c r="D42" s="22" t="n">
        <v>1</v>
      </c>
      <c r="E42" s="23" t="n">
        <v>2600</v>
      </c>
      <c r="F42" s="23" t="n">
        <v>2600</v>
      </c>
      <c r="G42" s="23" t="n">
        <v>2385</v>
      </c>
      <c r="H42" s="24" t="n">
        <f aca="false">ROUND((E42+F42+G42)/3,2)</f>
        <v>2528.33</v>
      </c>
      <c r="I42" s="25" t="n">
        <f aca="false">STDEVA(E42:G42)</f>
        <v>124.13030787577</v>
      </c>
      <c r="J42" s="24" t="n">
        <f aca="false">I42/((E42+F42+G42)/3)*100</f>
        <v>4.90957051585114</v>
      </c>
      <c r="K42" s="26" t="n">
        <f aca="false">ROUND(H42*D42,2)</f>
        <v>2528.33</v>
      </c>
      <c r="AMI42" s="0"/>
      <c r="AMJ42" s="0"/>
    </row>
    <row r="43" s="14" customFormat="true" ht="70.2" hidden="false" customHeight="true" outlineLevel="0" collapsed="false">
      <c r="A43" s="19" t="n">
        <v>34</v>
      </c>
      <c r="B43" s="28" t="s">
        <v>50</v>
      </c>
      <c r="C43" s="21" t="s">
        <v>17</v>
      </c>
      <c r="D43" s="22" t="n">
        <v>1</v>
      </c>
      <c r="E43" s="23" t="n">
        <v>2800</v>
      </c>
      <c r="F43" s="23" t="n">
        <v>2800</v>
      </c>
      <c r="G43" s="23" t="n">
        <v>2565</v>
      </c>
      <c r="H43" s="24" t="n">
        <f aca="false">ROUND((E43+F43+G43)/3,2)</f>
        <v>2721.67</v>
      </c>
      <c r="I43" s="25" t="n">
        <f aca="false">STDEVA(E43:G43)</f>
        <v>135.677313259562</v>
      </c>
      <c r="J43" s="24" t="n">
        <f aca="false">I43/((E43+F43+G43)/3)*100</f>
        <v>4.98508193237828</v>
      </c>
      <c r="K43" s="26" t="n">
        <f aca="false">ROUND(H43*D43,2)</f>
        <v>2721.67</v>
      </c>
      <c r="AMI43" s="0"/>
      <c r="AMJ43" s="0"/>
    </row>
    <row r="44" s="14" customFormat="true" ht="40.9" hidden="false" customHeight="true" outlineLevel="0" collapsed="false">
      <c r="A44" s="19" t="n">
        <v>35</v>
      </c>
      <c r="B44" s="27" t="s">
        <v>51</v>
      </c>
      <c r="C44" s="21" t="s">
        <v>52</v>
      </c>
      <c r="D44" s="22" t="n">
        <v>1</v>
      </c>
      <c r="E44" s="23" t="n">
        <v>400</v>
      </c>
      <c r="F44" s="23" t="n">
        <v>400</v>
      </c>
      <c r="G44" s="23" t="n">
        <v>405</v>
      </c>
      <c r="H44" s="24" t="n">
        <f aca="false">ROUND((E44+F44+G44)/3,2)</f>
        <v>401.67</v>
      </c>
      <c r="I44" s="25" t="n">
        <f aca="false">STDEVA(E44:G44)</f>
        <v>2.88675134594813</v>
      </c>
      <c r="J44" s="24" t="n">
        <f aca="false">I44/((E44+F44+G44)/3)*100</f>
        <v>0.718693281148912</v>
      </c>
      <c r="K44" s="26" t="n">
        <f aca="false">ROUND(H44*D44,2)</f>
        <v>401.67</v>
      </c>
      <c r="AMI44" s="0"/>
      <c r="AMJ44" s="0"/>
    </row>
    <row r="45" s="14" customFormat="true" ht="40.9" hidden="false" customHeight="true" outlineLevel="0" collapsed="false">
      <c r="A45" s="19" t="n">
        <v>36</v>
      </c>
      <c r="B45" s="27" t="s">
        <v>53</v>
      </c>
      <c r="C45" s="21" t="s">
        <v>17</v>
      </c>
      <c r="D45" s="22" t="n">
        <v>1</v>
      </c>
      <c r="E45" s="23" t="n">
        <v>100</v>
      </c>
      <c r="F45" s="23" t="n">
        <v>100</v>
      </c>
      <c r="G45" s="23" t="n">
        <v>135</v>
      </c>
      <c r="H45" s="24" t="n">
        <f aca="false">ROUND((E45+F45+G45)/3,2)</f>
        <v>111.67</v>
      </c>
      <c r="I45" s="25" t="n">
        <f aca="false">STDEVA(E45:G45)</f>
        <v>20.2072594216369</v>
      </c>
      <c r="J45" s="24" t="n">
        <f aca="false">I45/((E45+F45+G45)/3)*100</f>
        <v>18.0960532134062</v>
      </c>
      <c r="K45" s="26" t="n">
        <f aca="false">ROUND(H45*D45,2)</f>
        <v>111.67</v>
      </c>
      <c r="AMI45" s="0"/>
      <c r="AMJ45" s="0"/>
    </row>
    <row r="46" s="14" customFormat="true" ht="98.15" hidden="false" customHeight="true" outlineLevel="0" collapsed="false">
      <c r="A46" s="19" t="n">
        <v>37</v>
      </c>
      <c r="B46" s="27" t="s">
        <v>54</v>
      </c>
      <c r="C46" s="21" t="s">
        <v>17</v>
      </c>
      <c r="D46" s="22" t="n">
        <v>1</v>
      </c>
      <c r="E46" s="23" t="n">
        <v>100</v>
      </c>
      <c r="F46" s="23" t="n">
        <v>100</v>
      </c>
      <c r="G46" s="23" t="n">
        <v>135</v>
      </c>
      <c r="H46" s="24" t="n">
        <f aca="false">ROUND((E46+F46+G46)/3,2)</f>
        <v>111.67</v>
      </c>
      <c r="I46" s="25" t="n">
        <f aca="false">STDEVA(E46:G46)</f>
        <v>20.2072594216369</v>
      </c>
      <c r="J46" s="24" t="n">
        <f aca="false">I46/((E46+F46+G46)/3)*100</f>
        <v>18.0960532134062</v>
      </c>
      <c r="K46" s="26" t="n">
        <f aca="false">ROUND(H46*D46,2)</f>
        <v>111.67</v>
      </c>
      <c r="AMI46" s="0"/>
      <c r="AMJ46" s="0"/>
    </row>
    <row r="47" s="14" customFormat="true" ht="40.9" hidden="false" customHeight="true" outlineLevel="0" collapsed="false">
      <c r="A47" s="19" t="n">
        <v>38</v>
      </c>
      <c r="B47" s="27" t="s">
        <v>55</v>
      </c>
      <c r="C47" s="21" t="s">
        <v>17</v>
      </c>
      <c r="D47" s="22" t="n">
        <v>1</v>
      </c>
      <c r="E47" s="23" t="n">
        <v>400</v>
      </c>
      <c r="F47" s="23" t="n">
        <v>400</v>
      </c>
      <c r="G47" s="23" t="n">
        <v>405</v>
      </c>
      <c r="H47" s="24" t="n">
        <f aca="false">ROUND((E47+F47+G47)/3,2)</f>
        <v>401.67</v>
      </c>
      <c r="I47" s="25" t="n">
        <f aca="false">STDEVA(E47:G47)</f>
        <v>2.88675134594813</v>
      </c>
      <c r="J47" s="24" t="n">
        <f aca="false">I47/((E47+F47+G47)/3)*100</f>
        <v>0.718693281148912</v>
      </c>
      <c r="K47" s="26" t="n">
        <f aca="false">ROUND(H47*D47,2)</f>
        <v>401.67</v>
      </c>
      <c r="AMI47" s="0"/>
      <c r="AMJ47" s="0"/>
    </row>
    <row r="48" customFormat="false" ht="14.15" hidden="false" customHeight="false" outlineLevel="0" collapsed="false">
      <c r="A48" s="29" t="s">
        <v>56</v>
      </c>
      <c r="B48" s="29"/>
      <c r="C48" s="29"/>
      <c r="D48" s="29"/>
      <c r="E48" s="29"/>
      <c r="F48" s="29"/>
      <c r="G48" s="29"/>
      <c r="H48" s="29"/>
      <c r="I48" s="29"/>
      <c r="J48" s="29"/>
      <c r="K48" s="30" t="n">
        <f aca="false">SUM(K10:K47)</f>
        <v>63880.03</v>
      </c>
    </row>
    <row r="49" customFormat="false" ht="15" hidden="false" customHeight="true" outlineLevel="0" collapsed="false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customFormat="false" ht="18.75" hidden="false" customHeight="true" outlineLevel="0" collapsed="false">
      <c r="A50" s="32" t="s">
        <v>57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</row>
    <row r="51" customFormat="false" ht="15" hidden="false" customHeight="true" outlineLevel="0" collapsed="false">
      <c r="A51" s="33"/>
      <c r="B51" s="33"/>
      <c r="C51" s="33"/>
      <c r="D51" s="33"/>
      <c r="E51" s="33"/>
      <c r="F51" s="33"/>
      <c r="G51" s="33"/>
      <c r="H51" s="34"/>
      <c r="I51" s="34"/>
      <c r="J51" s="34"/>
      <c r="K51" s="34"/>
    </row>
    <row r="52" customFormat="false" ht="27.25" hidden="false" customHeight="true" outlineLevel="0" collapsed="false">
      <c r="A52" s="35" t="s">
        <v>58</v>
      </c>
      <c r="B52" s="35"/>
      <c r="C52" s="35"/>
      <c r="D52" s="35"/>
      <c r="E52" s="35"/>
      <c r="F52" s="35"/>
      <c r="G52" s="35"/>
      <c r="H52" s="35"/>
      <c r="I52" s="35"/>
      <c r="J52" s="35"/>
      <c r="K52" s="35"/>
    </row>
    <row r="53" s="37" customFormat="true" ht="40.9" hidden="false" customHeight="true" outlineLevel="0" collapsed="false">
      <c r="A53" s="36" t="s">
        <v>59</v>
      </c>
      <c r="B53" s="36"/>
      <c r="C53" s="36"/>
      <c r="D53" s="36"/>
      <c r="E53" s="36"/>
      <c r="F53" s="36"/>
      <c r="G53" s="36"/>
      <c r="H53" s="36"/>
      <c r="I53" s="36"/>
      <c r="AMI53" s="0"/>
      <c r="AMJ53" s="0"/>
    </row>
    <row r="54" customFormat="false" ht="15" hidden="false" customHeight="false" outlineLevel="0" collapsed="false">
      <c r="A54" s="38" t="s">
        <v>60</v>
      </c>
      <c r="B54" s="38"/>
    </row>
    <row r="55" customFormat="false" ht="46.35" hidden="false" customHeight="true" outlineLevel="0" collapsed="false">
      <c r="A55" s="39" t="s">
        <v>61</v>
      </c>
      <c r="B55" s="39"/>
      <c r="C55" s="39"/>
      <c r="D55" s="39"/>
      <c r="E55" s="39"/>
      <c r="F55" s="39"/>
      <c r="G55" s="39"/>
      <c r="H55" s="39"/>
      <c r="I55" s="39"/>
    </row>
  </sheetData>
  <mergeCells count="21">
    <mergeCell ref="A2:K2"/>
    <mergeCell ref="A3:K3"/>
    <mergeCell ref="A4:K4"/>
    <mergeCell ref="A6:K6"/>
    <mergeCell ref="A7:A8"/>
    <mergeCell ref="B7:B8"/>
    <mergeCell ref="C7:C8"/>
    <mergeCell ref="D7:D8"/>
    <mergeCell ref="E7:G7"/>
    <mergeCell ref="H7:H8"/>
    <mergeCell ref="I7:I8"/>
    <mergeCell ref="J7:J8"/>
    <mergeCell ref="K7:K8"/>
    <mergeCell ref="A48:J48"/>
    <mergeCell ref="A49:K49"/>
    <mergeCell ref="A50:K50"/>
    <mergeCell ref="A51:G51"/>
    <mergeCell ref="A52:K52"/>
    <mergeCell ref="A53:I53"/>
    <mergeCell ref="A54:B54"/>
    <mergeCell ref="A55:I55"/>
  </mergeCells>
  <printOptions headings="false" gridLines="false" gridLinesSet="true" horizontalCentered="false" verticalCentered="false"/>
  <pageMargins left="0.700694444444444" right="0.196527777777778" top="0.310416666666667" bottom="0.196527777777778" header="0.511805555555555" footer="0.511805555555555"/>
  <pageSetup paperSize="9" scale="94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299</TotalTime>
  <Application>LibreOffice/6.0.6.1$Linux_X86_64 LibreOffice_project/00$Build-1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2022-03-22T14:16:58Z</cp:lastPrinted>
  <dcterms:modified xsi:type="dcterms:W3CDTF">2026-06-10T14:33:41Z</dcterms:modified>
  <cp:revision>66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