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1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4" l="1"/>
  <c r="K11" i="4" s="1"/>
  <c r="N11" i="4" s="1"/>
  <c r="N12" i="4" s="1"/>
  <c r="L11" i="4" l="1"/>
  <c r="M11" i="4" l="1"/>
</calcChain>
</file>

<file path=xl/sharedStrings.xml><?xml version="1.0" encoding="utf-8"?>
<sst xmlns="http://schemas.openxmlformats.org/spreadsheetml/2006/main" count="29" uniqueCount="29">
  <si>
    <t>Определение и обоснование НМЦК методом сопоставимых рыночных цен (анализа рынка)</t>
  </si>
  <si>
    <t>с осуществлением сбора и анализа общедоступной ценовой информации</t>
  </si>
  <si>
    <t>№ п/п</t>
  </si>
  <si>
    <t>Наименование товара (работы, услуги)</t>
  </si>
  <si>
    <t>Определение однородности совокупности значений выявленных цен</t>
  </si>
  <si>
    <t>Среднее квадратичное отклонение</t>
  </si>
  <si>
    <t xml:space="preserve">Начальная (максимальная) цена контракта (договора) </t>
  </si>
  <si>
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
</t>
  </si>
  <si>
    <r>
      <rPr>
        <b/>
        <i/>
        <sz val="9"/>
        <color rgb="FF000000"/>
        <rFont val="Times New Roman"/>
        <family val="1"/>
        <charset val="204"/>
      </rPr>
      <t>V</t>
    </r>
    <r>
      <rPr>
        <b/>
        <sz val="9"/>
        <color rgb="FF000000"/>
        <rFont val="Times New Roman"/>
        <family val="1"/>
        <charset val="204"/>
      </rPr>
      <t xml:space="preserve"> - коэф-нт вариации
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</si>
  <si>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rPr>
        <b/>
        <sz val="12"/>
        <color rgb="FF000000"/>
        <rFont val="Times New Roman"/>
        <family val="1"/>
        <charset val="204"/>
      </rPr>
      <t>n</t>
    </r>
    <r>
      <rPr>
        <b/>
        <sz val="9"/>
        <color rgb="FF000000"/>
        <rFont val="Times New Roman"/>
        <family val="1"/>
        <charset val="204"/>
      </rPr>
      <t xml:space="preserve">
кол-во значений, используемых в расчете (кол-во ответов ИЦИ)</t>
    </r>
  </si>
  <si>
    <r>
      <rPr>
        <b/>
        <sz val="12"/>
        <color rgb="FF000000"/>
        <rFont val="Times New Roman"/>
        <family val="1"/>
        <charset val="204"/>
      </rPr>
      <t>&lt;</t>
    </r>
    <r>
      <rPr>
        <b/>
        <i/>
        <sz val="12"/>
        <color rgb="FF000000"/>
        <rFont val="Times New Roman"/>
        <family val="1"/>
        <charset val="204"/>
      </rPr>
      <t>ц</t>
    </r>
    <r>
      <rPr>
        <b/>
        <sz val="12"/>
        <color rgb="FF000000"/>
        <rFont val="Times New Roman"/>
        <family val="1"/>
        <charset val="204"/>
      </rPr>
      <t>&gt;</t>
    </r>
    <r>
      <rPr>
        <b/>
        <sz val="9"/>
        <color rgb="FF000000"/>
        <rFont val="Times New Roman"/>
        <family val="1"/>
        <charset val="204"/>
      </rPr>
      <t xml:space="preserve">
средн. арифм. величина цены единицы прод-ции, руб.</t>
    </r>
  </si>
  <si>
    <t>Единица измерения</t>
  </si>
  <si>
    <t xml:space="preserve">Обоснование начальной (максимальной) цены контракта            </t>
  </si>
  <si>
    <t>Валюта, используемая для формирования цены контракта и расчетов с поставщиком (подрядчиком, исполнителем) - 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</si>
  <si>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применяется.</t>
  </si>
  <si>
    <t xml:space="preserve">Приложение № 2 к извещению об осуществлении закупки
</t>
  </si>
  <si>
    <r>
      <rPr>
        <b/>
        <sz val="12"/>
        <rFont val="Times New Roman"/>
        <family val="1"/>
        <charset val="204"/>
      </rPr>
      <t>v</t>
    </r>
    <r>
      <rPr>
        <b/>
        <sz val="9"/>
        <rFont val="Times New Roman"/>
        <family val="1"/>
        <charset val="204"/>
      </rPr>
      <t xml:space="preserve">
кол-во (объем) закупаемого товара (работы, услуги)</t>
    </r>
  </si>
  <si>
    <t>,</t>
  </si>
  <si>
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Начальная максимальная цена договора рассчитана методом сопоставимых рыночных цен (анализа рынка).
В соответствии с п. 3.7.4 Методических рекомендаций осуществлен сбор и анализ общедоступной ценовой информации.
Начальная (максимальная) цена контракта НМЦК рассчитана Заказчиком по формуле, определенной п. 3.21 Методических рекомендаций.</t>
  </si>
  <si>
    <t>ОКПД 2 / КТРУ</t>
  </si>
  <si>
    <t>ИЦИ №1</t>
  </si>
  <si>
    <t>ИЦИ №2</t>
  </si>
  <si>
    <t xml:space="preserve">ИЦИ №3 </t>
  </si>
  <si>
    <t>** В соответствии с п. 2.1. приказа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в обосновании НМЦК, которое подлежит размещению в открытом доступе в сети «Интернет», не указываются наименования поставщиков (подрядчиков, исполнителей), представивших соответствующую информацию.</t>
  </si>
  <si>
    <t>Номер источника ценовой информации  (ИЦИ №i)** и цена единицы товара, работы, услуги, представленная i-тым ИЦИ (Цi), руб.</t>
  </si>
  <si>
    <t>* КТРУ - каталог товаров, работ и услуг (ссылка на каталог товаров, работ, услуг в единой информационной системе в сфере закупок http://zakupki.gov.ru/epz/ktru/quicksearch/search.html)</t>
  </si>
  <si>
    <t xml:space="preserve">82.99.19.000  / 
х </t>
  </si>
  <si>
    <t>УСЛ.ЕД.</t>
  </si>
  <si>
    <t>Оказание услуг по созданию дизайн-проекта для застройки и оформления выставок под рабочими названиями «Российская империя в царствование Александра Второго» (Зал №2), «Российская империя в начале XX в.» (Зал №3), «Внешняя политика Российской империи. Первая русская революция 1905–1907 гг.» (Залы 4-5) для нужд Музея политической истории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</si>
</sst>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wrapText="1"/>
    </xf>
    <xf numFmtId="2" fontId="4" fillId="0" borderId="0" xfId="0" applyNumberFormat="1" applyFont="1" applyFill="1" applyAlignment="1">
      <alignment horizontal="left" vertical="top" wrapText="1"/>
    </xf>
    <xf numFmtId="2" fontId="12" fillId="2" borderId="0" xfId="0" applyNumberFormat="1" applyFont="1" applyFill="1" applyAlignment="1">
      <alignment horizontal="left" vertical="center" wrapText="1"/>
    </xf>
    <xf numFmtId="2" fontId="5" fillId="0" borderId="0" xfId="0" applyNumberFormat="1" applyFont="1" applyFill="1"/>
    <xf numFmtId="2" fontId="12" fillId="2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5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155864</xdr:colOff>
      <xdr:row>9</xdr:row>
      <xdr:rowOff>472092</xdr:rowOff>
    </xdr:from>
    <xdr:to>
      <xdr:col>6</xdr:col>
      <xdr:colOff>668046</xdr:colOff>
      <xdr:row>9</xdr:row>
      <xdr:rowOff>698597</xdr:rowOff>
    </xdr:to>
    <xdr:pic>
      <xdr:nvPicPr>
        <xdr:cNvPr id="2" name="Рисунок 13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7137689" y="5234592"/>
          <a:ext cx="512182" cy="226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583280</xdr:colOff>
      <xdr:row>5</xdr:row>
      <xdr:rowOff>16109</xdr:rowOff>
    </xdr:from>
    <xdr:to>
      <xdr:col>8</xdr:col>
      <xdr:colOff>73191</xdr:colOff>
      <xdr:row>6</xdr:row>
      <xdr:rowOff>197430</xdr:rowOff>
    </xdr:to>
    <xdr:pic>
      <xdr:nvPicPr>
        <xdr:cNvPr id="3" name="Рисунок 2" descr="http://base.garant.ru/files/base/70473958/792901098.pn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0705" y="2349734"/>
          <a:ext cx="1842586" cy="7147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36369</xdr:colOff>
      <xdr:row>9</xdr:row>
      <xdr:rowOff>226002</xdr:rowOff>
    </xdr:from>
    <xdr:to>
      <xdr:col>13</xdr:col>
      <xdr:colOff>731191</xdr:colOff>
      <xdr:row>9</xdr:row>
      <xdr:rowOff>451995</xdr:rowOff>
    </xdr:to>
    <xdr:pic>
      <xdr:nvPicPr>
        <xdr:cNvPr id="4" name="Рисунок 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836" b="28496"/>
        <a:stretch>
          <a:fillRect/>
        </a:stretch>
      </xdr:blipFill>
      <xdr:spPr bwMode="auto">
        <a:xfrm>
          <a:off x="12666519" y="4988502"/>
          <a:ext cx="694822" cy="225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38098</xdr:colOff>
      <xdr:row>9</xdr:row>
      <xdr:rowOff>801299</xdr:rowOff>
    </xdr:from>
    <xdr:to>
      <xdr:col>11</xdr:col>
      <xdr:colOff>1022885</xdr:colOff>
      <xdr:row>9</xdr:row>
      <xdr:rowOff>1123368</xdr:rowOff>
    </xdr:to>
    <xdr:pic>
      <xdr:nvPicPr>
        <xdr:cNvPr id="5" name="Picture 2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3" y="5563799"/>
          <a:ext cx="984787" cy="322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59741</xdr:colOff>
      <xdr:row>9</xdr:row>
      <xdr:rowOff>849847</xdr:rowOff>
    </xdr:from>
    <xdr:to>
      <xdr:col>12</xdr:col>
      <xdr:colOff>735466</xdr:colOff>
      <xdr:row>9</xdr:row>
      <xdr:rowOff>1133008</xdr:rowOff>
    </xdr:to>
    <xdr:pic>
      <xdr:nvPicPr>
        <xdr:cNvPr id="6" name="Picture 19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8841" y="5612347"/>
          <a:ext cx="675725" cy="283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14721</xdr:colOff>
      <xdr:row>11</xdr:row>
      <xdr:rowOff>34638</xdr:rowOff>
    </xdr:from>
    <xdr:to>
      <xdr:col>12</xdr:col>
      <xdr:colOff>711362</xdr:colOff>
      <xdr:row>11</xdr:row>
      <xdr:rowOff>242803</xdr:rowOff>
    </xdr:to>
    <xdr:pic>
      <xdr:nvPicPr>
        <xdr:cNvPr id="7" name="Рисунок 7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723" b="33061"/>
        <a:stretch>
          <a:fillRect/>
        </a:stretch>
      </xdr:blipFill>
      <xdr:spPr bwMode="auto">
        <a:xfrm>
          <a:off x="11863821" y="7159338"/>
          <a:ext cx="696641" cy="20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14655</xdr:colOff>
      <xdr:row>9</xdr:row>
      <xdr:rowOff>827944</xdr:rowOff>
    </xdr:from>
    <xdr:to>
      <xdr:col>10</xdr:col>
      <xdr:colOff>979766</xdr:colOff>
      <xdr:row>10</xdr:row>
      <xdr:rowOff>3224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2EE0F46C-2705-4920-AFA0-ECCD86BC6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58" r="41543" b="18338"/>
        <a:stretch/>
      </xdr:blipFill>
      <xdr:spPr bwMode="auto">
        <a:xfrm>
          <a:off x="9834930" y="5590444"/>
          <a:ext cx="965111" cy="3563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showGridLines="0" tabSelected="1" topLeftCell="A6" zoomScale="85" zoomScaleNormal="85" workbookViewId="0">
      <selection activeCell="N12" sqref="N12"/>
    </sheetView>
  </sheetViews>
  <sheetFormatPr defaultColWidth="8.83203125" defaultRowHeight="12.75" x14ac:dyDescent="0.2"/>
  <cols>
    <col min="1" max="1" width="4.6640625" style="4" customWidth="1"/>
    <col min="2" max="2" width="28.5" style="3" customWidth="1"/>
    <col min="3" max="3" width="12.5" style="3" customWidth="1"/>
    <col min="4" max="4" width="16" style="15" customWidth="1"/>
    <col min="5" max="6" width="16" style="18" customWidth="1"/>
    <col min="7" max="7" width="13.83203125" style="4" customWidth="1"/>
    <col min="8" max="8" width="11.33203125" style="18" customWidth="1"/>
    <col min="9" max="9" width="11.33203125" style="4" customWidth="1"/>
    <col min="10" max="10" width="13.1640625" style="4" customWidth="1"/>
    <col min="11" max="11" width="17.33203125" style="4" customWidth="1"/>
    <col min="12" max="12" width="18.1640625" style="4" customWidth="1"/>
    <col min="13" max="13" width="13.6640625" style="4" customWidth="1"/>
    <col min="14" max="14" width="16" style="4" customWidth="1"/>
    <col min="15" max="16384" width="8.83203125" style="1"/>
  </cols>
  <sheetData>
    <row r="1" spans="1:14" ht="33" customHeight="1" x14ac:dyDescent="0.2">
      <c r="K1" s="31" t="s">
        <v>15</v>
      </c>
      <c r="L1" s="31"/>
      <c r="M1" s="31"/>
      <c r="N1" s="31"/>
    </row>
    <row r="2" spans="1:14" s="2" customFormat="1" ht="15.75" customHeight="1" x14ac:dyDescent="0.25">
      <c r="A2" s="32"/>
      <c r="B2" s="33" t="s">
        <v>12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s="2" customFormat="1" ht="14.25" customHeight="1" x14ac:dyDescent="0.25">
      <c r="A3" s="32"/>
      <c r="B3" s="34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s="2" customFormat="1" ht="28.5" customHeight="1" x14ac:dyDescent="0.25">
      <c r="A4" s="21"/>
      <c r="B4" s="35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92.45" customHeight="1" x14ac:dyDescent="0.2">
      <c r="A5" s="20"/>
      <c r="B5" s="30" t="s">
        <v>18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42.6" customHeight="1" x14ac:dyDescent="0.2">
      <c r="A6" s="20"/>
      <c r="B6" s="5"/>
      <c r="C6" s="5"/>
      <c r="D6" s="16"/>
      <c r="E6" s="16"/>
      <c r="F6" s="16"/>
      <c r="G6" s="5"/>
      <c r="H6" s="16"/>
      <c r="I6" s="5"/>
      <c r="J6" s="5"/>
      <c r="K6" s="5"/>
      <c r="L6" s="5"/>
      <c r="M6" s="5"/>
    </row>
    <row r="7" spans="1:14" ht="98.45" customHeight="1" x14ac:dyDescent="0.2">
      <c r="A7" s="20"/>
      <c r="B7" s="36" t="s">
        <v>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.1499999999999999" customHeight="1" x14ac:dyDescent="0.2">
      <c r="A8" s="22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4" ht="50.25" customHeight="1" x14ac:dyDescent="0.2">
      <c r="A9" s="38" t="s">
        <v>2</v>
      </c>
      <c r="B9" s="39" t="s">
        <v>3</v>
      </c>
      <c r="C9" s="40" t="s">
        <v>19</v>
      </c>
      <c r="D9" s="38" t="s">
        <v>24</v>
      </c>
      <c r="E9" s="38"/>
      <c r="F9" s="38"/>
      <c r="G9" s="38"/>
      <c r="H9" s="42" t="s">
        <v>16</v>
      </c>
      <c r="I9" s="43" t="s">
        <v>11</v>
      </c>
      <c r="J9" s="38" t="s">
        <v>9</v>
      </c>
      <c r="K9" s="38" t="s">
        <v>4</v>
      </c>
      <c r="L9" s="38"/>
      <c r="M9" s="38"/>
      <c r="N9" s="46"/>
    </row>
    <row r="10" spans="1:14" ht="93" customHeight="1" x14ac:dyDescent="0.2">
      <c r="A10" s="38"/>
      <c r="B10" s="39"/>
      <c r="C10" s="41"/>
      <c r="D10" s="23" t="s">
        <v>20</v>
      </c>
      <c r="E10" s="23" t="s">
        <v>21</v>
      </c>
      <c r="F10" s="23" t="s">
        <v>22</v>
      </c>
      <c r="G10" s="6"/>
      <c r="H10" s="42"/>
      <c r="I10" s="44"/>
      <c r="J10" s="38"/>
      <c r="K10" s="7" t="s">
        <v>10</v>
      </c>
      <c r="L10" s="7" t="s">
        <v>5</v>
      </c>
      <c r="M10" s="7" t="s">
        <v>8</v>
      </c>
      <c r="N10" s="46"/>
    </row>
    <row r="11" spans="1:14" ht="191.25" x14ac:dyDescent="0.2">
      <c r="A11" s="13">
        <v>1</v>
      </c>
      <c r="B11" s="29" t="s">
        <v>28</v>
      </c>
      <c r="C11" s="27" t="s">
        <v>26</v>
      </c>
      <c r="D11" s="9">
        <v>581000</v>
      </c>
      <c r="E11" s="9">
        <v>556000</v>
      </c>
      <c r="F11" s="9">
        <v>575400</v>
      </c>
      <c r="G11" s="14">
        <f>SUM(D11:F11)</f>
        <v>1712400</v>
      </c>
      <c r="H11" s="28">
        <v>1</v>
      </c>
      <c r="I11" s="26" t="s">
        <v>27</v>
      </c>
      <c r="J11" s="9">
        <v>3</v>
      </c>
      <c r="K11" s="8">
        <f>ROUND(G11/J11,2)</f>
        <v>570800</v>
      </c>
      <c r="L11" s="8">
        <f>_xlfn.STDEV.S(D11,E11,F11)</f>
        <v>13119.451208034579</v>
      </c>
      <c r="M11" s="10">
        <f>(L11/K11)</f>
        <v>2.2984322368666047E-2</v>
      </c>
      <c r="N11" s="8">
        <f>H11*K11</f>
        <v>570800</v>
      </c>
    </row>
    <row r="12" spans="1:14" ht="23.25" customHeight="1" x14ac:dyDescent="0.2">
      <c r="A12" s="47" t="s">
        <v>6</v>
      </c>
      <c r="B12" s="48"/>
      <c r="C12" s="48"/>
      <c r="D12" s="48"/>
      <c r="E12" s="48"/>
      <c r="F12" s="48"/>
      <c r="G12" s="48"/>
      <c r="H12" s="48"/>
      <c r="I12" s="48"/>
      <c r="J12" s="48"/>
      <c r="K12" s="49"/>
      <c r="L12" s="50"/>
      <c r="M12" s="51"/>
      <c r="N12" s="11">
        <f>SUM(N11)</f>
        <v>570800</v>
      </c>
    </row>
    <row r="13" spans="1:14" ht="30" customHeight="1" x14ac:dyDescent="0.2">
      <c r="A13" s="52" t="s">
        <v>25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ht="41.25" customHeight="1" x14ac:dyDescent="0.2">
      <c r="A14" s="52" t="s">
        <v>23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ht="18" customHeight="1" x14ac:dyDescent="0.2">
      <c r="A15" s="45" t="s">
        <v>13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4" ht="14.25" customHeight="1" x14ac:dyDescent="0.2">
      <c r="A16" s="45" t="s">
        <v>14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ht="17.25" customHeight="1" x14ac:dyDescent="0.2">
      <c r="A17" s="24"/>
      <c r="B17" s="25"/>
      <c r="C17" s="25"/>
      <c r="D17" s="17"/>
      <c r="E17" s="19"/>
      <c r="F17" s="19"/>
      <c r="G17" s="25"/>
      <c r="H17" s="19"/>
      <c r="I17" s="25"/>
      <c r="J17" s="25"/>
      <c r="K17" s="25"/>
      <c r="L17" s="25"/>
      <c r="M17" s="25"/>
      <c r="N17" s="25"/>
    </row>
    <row r="18" spans="1:14" x14ac:dyDescent="0.2">
      <c r="A18" s="30" t="s">
        <v>17</v>
      </c>
      <c r="B18" s="30"/>
      <c r="C18" s="30"/>
      <c r="D18" s="30"/>
      <c r="E18" s="30"/>
      <c r="F18" s="30"/>
      <c r="G18" s="30"/>
      <c r="H18" s="30"/>
      <c r="I18" s="30"/>
      <c r="J18" s="30"/>
      <c r="N18" s="12"/>
    </row>
    <row r="19" spans="1:14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4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4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14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4" ht="42" customHeight="1" x14ac:dyDescent="0.2"/>
    <row r="24" spans="1:14" ht="39" customHeight="1" x14ac:dyDescent="0.2"/>
    <row r="25" spans="1:14" ht="25.5" customHeight="1" x14ac:dyDescent="0.2"/>
    <row r="26" spans="1:14" ht="25.5" customHeight="1" x14ac:dyDescent="0.2"/>
    <row r="27" spans="1:14" ht="25.5" customHeight="1" x14ac:dyDescent="0.2"/>
    <row r="28" spans="1:14" ht="25.5" customHeight="1" x14ac:dyDescent="0.2"/>
    <row r="29" spans="1:14" ht="25.5" customHeight="1" x14ac:dyDescent="0.2"/>
    <row r="30" spans="1:14" ht="3" customHeight="1" x14ac:dyDescent="0.2"/>
  </sheetData>
  <mergeCells count="24">
    <mergeCell ref="A16:N16"/>
    <mergeCell ref="A18:J22"/>
    <mergeCell ref="N9:N10"/>
    <mergeCell ref="A12:K12"/>
    <mergeCell ref="L12:M12"/>
    <mergeCell ref="A13:N13"/>
    <mergeCell ref="A14:N14"/>
    <mergeCell ref="A15:N15"/>
    <mergeCell ref="B7:N7"/>
    <mergeCell ref="B8:M8"/>
    <mergeCell ref="A9:A10"/>
    <mergeCell ref="B9:B10"/>
    <mergeCell ref="C9:C10"/>
    <mergeCell ref="D9:G9"/>
    <mergeCell ref="H9:H10"/>
    <mergeCell ref="I9:I10"/>
    <mergeCell ref="J9:J10"/>
    <mergeCell ref="K9:M9"/>
    <mergeCell ref="B5:N5"/>
    <mergeCell ref="K1:N1"/>
    <mergeCell ref="A2:A3"/>
    <mergeCell ref="B2:N2"/>
    <mergeCell ref="B3:N3"/>
    <mergeCell ref="B4:N4"/>
  </mergeCells>
  <printOptions horizontalCentered="1"/>
  <pageMargins left="0.23622047244094491" right="0.23622047244094491" top="0.27" bottom="0" header="0.13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Егерев</dc:creator>
  <cp:lastModifiedBy>User</cp:lastModifiedBy>
  <cp:lastPrinted>2022-01-12T07:55:39Z</cp:lastPrinted>
  <dcterms:created xsi:type="dcterms:W3CDTF">2015-10-22T08:12:07Z</dcterms:created>
  <dcterms:modified xsi:type="dcterms:W3CDTF">2026-08-06T13:19:43Z</dcterms:modified>
</cp:coreProperties>
</file>