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0" windowWidth="15360" windowHeight="61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18"/>
  <c r="G6" l="1"/>
  <c r="G17" l="1"/>
  <c r="J3" i="2" l="1"/>
  <c r="H3"/>
  <c r="G3"/>
  <c r="G21" i="1" l="1"/>
  <c r="E20"/>
  <c r="G20" l="1"/>
  <c r="G14"/>
  <c r="G13"/>
  <c r="G11"/>
  <c r="G9"/>
  <c r="G7"/>
  <c r="G8"/>
  <c r="G10"/>
  <c r="G12"/>
  <c r="G15"/>
  <c r="G16"/>
  <c r="G5"/>
  <c r="G18" l="1"/>
  <c r="G19"/>
  <c r="G22" l="1"/>
</calcChain>
</file>

<file path=xl/sharedStrings.xml><?xml version="1.0" encoding="utf-8"?>
<sst xmlns="http://schemas.openxmlformats.org/spreadsheetml/2006/main" count="74" uniqueCount="49">
  <si>
    <t>№п/п</t>
  </si>
  <si>
    <t>Ед. изм</t>
  </si>
  <si>
    <t>Кол-во</t>
  </si>
  <si>
    <t>Цена</t>
  </si>
  <si>
    <t>Сумма</t>
  </si>
  <si>
    <t>Код по ОКПД2/КТРУ</t>
  </si>
  <si>
    <t>МНН / Группировочное (химическое) наименование</t>
  </si>
  <si>
    <t xml:space="preserve">Штука (таблетка)
</t>
  </si>
  <si>
    <t xml:space="preserve">цена за упаковку </t>
  </si>
  <si>
    <t>закупка в соответствии п. 4 ч.1 ст 93 44-ФЗ</t>
  </si>
  <si>
    <t>ПРЕДНИЗОЛОН</t>
  </si>
  <si>
    <t xml:space="preserve">21.20.10.180: Препараты гормональные для системного использования, кроме половых гормонов / 21.20.10.180-00002
</t>
  </si>
  <si>
    <t xml:space="preserve">колич. уп </t>
  </si>
  <si>
    <t xml:space="preserve">Вариант поставки  </t>
  </si>
  <si>
    <t xml:space="preserve">ФОЛИЕВАЯ КИСЛОТА
</t>
  </si>
  <si>
    <t xml:space="preserve">21.20.10.133: Препараты антианемические /                            21.20.10.133-00007
</t>
  </si>
  <si>
    <t xml:space="preserve">Кубический сантиметр; миллилитр (мл)
</t>
  </si>
  <si>
    <t xml:space="preserve">ЙОД+[КАЛИЯ ЙОДИД+ЭТАНОЛ]
</t>
  </si>
  <si>
    <t xml:space="preserve">21.20.10.158: Антисептики и дезинфицирующие препараты/21.20.10.158-00006
</t>
  </si>
  <si>
    <t xml:space="preserve">КАЛИЯ ХЛОРИД
</t>
  </si>
  <si>
    <t xml:space="preserve">21.20.10.134: Растворы плазмозамещающие и перфузионные / 21.20.10.134-00002
</t>
  </si>
  <si>
    <t xml:space="preserve">МЕТОКЛОПРАМИД
</t>
  </si>
  <si>
    <t xml:space="preserve">21.20.10.113: Препараты для лечения функциональных расстройств желудочно-кишечного тракта/
21.20.10.113-00012
</t>
  </si>
  <si>
    <t>ФУРОСЕМИД</t>
  </si>
  <si>
    <t xml:space="preserve">21.20.10.143: Диуретики/21.20.10.143-00008
</t>
  </si>
  <si>
    <t>ГАЛОПЕРИДОЛ</t>
  </si>
  <si>
    <t xml:space="preserve">21.20.10.235: Препараты психотропные / 21.20.10.235-00015
</t>
  </si>
  <si>
    <t>КВЕТИАПИН</t>
  </si>
  <si>
    <t xml:space="preserve">21.20.10.235: Препараты психотропные / 21.20.10.235-00020
</t>
  </si>
  <si>
    <t>ХЛОРПРОМАЗИН</t>
  </si>
  <si>
    <t xml:space="preserve">21.20.10.235: Препараты психотропные / 21.20.10.235-00030
</t>
  </si>
  <si>
    <t>ДРОПЕРИДОЛ</t>
  </si>
  <si>
    <t xml:space="preserve">21.20.10.231: Анестетики / 
21.20.10.231-00022
</t>
  </si>
  <si>
    <t>ГИДРОКСИХЛОРОХИН</t>
  </si>
  <si>
    <t xml:space="preserve">21.20.10.241: Препараты противопротозойные / 21.20.10.241-00003
</t>
  </si>
  <si>
    <t>Плаквенил, таблетки, покрытые
пленочной оболочкой, 200 мг, 15
шт. - блистер (4) - пачка
картонная</t>
  </si>
  <si>
    <t>УРАПИДИЛ</t>
  </si>
  <si>
    <t xml:space="preserve">21.20.10.142: Препараты гипотензивные / 21.20.10.142-00012
</t>
  </si>
  <si>
    <t>ВЕРАПАМИЛ</t>
  </si>
  <si>
    <t xml:space="preserve">21.20.10.147: Блокаторы кальциевых каналов / 21.20.10.147-00003
</t>
  </si>
  <si>
    <t>ДИФЕНГИДРАМИН</t>
  </si>
  <si>
    <t xml:space="preserve">21.20.10.256: Препараты антигистаминные системного действия / 21.20.10.256-00006
</t>
  </si>
  <si>
    <t>ДРОТАВЕРИН</t>
  </si>
  <si>
    <t xml:space="preserve">21.20.10.113: Препараты для лечения функциональных расстройств желудочно-кишечного тракта / 21.20.10.113-00011
</t>
  </si>
  <si>
    <t>ДЕКСТРОЗА</t>
  </si>
  <si>
    <t xml:space="preserve">21.20.10.134: Растворы плазмозамещающие и перфузионные / 21.20.10.134-00008
</t>
  </si>
  <si>
    <t>НИТРОГЛИЦЕРИН</t>
  </si>
  <si>
    <t xml:space="preserve">21.20.10.141: Препараты для лечения заболеваний сердца / 21.20.10.141-00002
</t>
  </si>
  <si>
    <t>Березка, расчет № 1</t>
  </si>
</sst>
</file>

<file path=xl/styles.xml><?xml version="1.0" encoding="utf-8"?>
<styleSheet xmlns="http://schemas.openxmlformats.org/spreadsheetml/2006/main">
  <numFmts count="3">
    <numFmt numFmtId="164" formatCode="#,##0.0000"/>
    <numFmt numFmtId="165" formatCode="0.0000"/>
    <numFmt numFmtId="166" formatCode="0.00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2" fontId="4" fillId="0" borderId="0" xfId="0" applyNumberFormat="1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 wrapText="1"/>
    </xf>
    <xf numFmtId="2" fontId="7" fillId="3" borderId="1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2" fontId="2" fillId="4" borderId="0" xfId="0" applyNumberFormat="1" applyFont="1" applyFill="1" applyAlignment="1">
      <alignment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topLeftCell="A14" workbookViewId="0">
      <selection activeCell="F22" sqref="F22"/>
    </sheetView>
  </sheetViews>
  <sheetFormatPr defaultRowHeight="15.75"/>
  <cols>
    <col min="1" max="1" width="6.85546875" style="7" customWidth="1"/>
    <col min="2" max="2" width="37.5703125" style="7" customWidth="1"/>
    <col min="3" max="3" width="37.7109375" style="12" customWidth="1"/>
    <col min="4" max="4" width="17.140625" style="7" customWidth="1"/>
    <col min="5" max="5" width="17.28515625" style="13" customWidth="1"/>
    <col min="6" max="6" width="17.140625" style="37" customWidth="1"/>
    <col min="7" max="7" width="26.85546875" style="21" customWidth="1"/>
    <col min="8" max="8" width="16.42578125" style="24" customWidth="1"/>
  </cols>
  <sheetData>
    <row r="2" spans="1:10" ht="28.5">
      <c r="B2" s="11" t="s">
        <v>9</v>
      </c>
      <c r="C2" s="51"/>
      <c r="D2" s="51"/>
      <c r="E2" s="51"/>
    </row>
    <row r="3" spans="1:10">
      <c r="B3" s="50" t="s">
        <v>48</v>
      </c>
    </row>
    <row r="4" spans="1:10" s="1" customFormat="1" ht="39" customHeight="1">
      <c r="A4" s="5" t="s">
        <v>0</v>
      </c>
      <c r="B4" s="5" t="s">
        <v>6</v>
      </c>
      <c r="C4" s="5" t="s">
        <v>5</v>
      </c>
      <c r="D4" s="5" t="s">
        <v>1</v>
      </c>
      <c r="E4" s="5" t="s">
        <v>2</v>
      </c>
      <c r="F4" s="38" t="s">
        <v>3</v>
      </c>
      <c r="G4" s="22" t="s">
        <v>4</v>
      </c>
      <c r="H4" s="25"/>
    </row>
    <row r="5" spans="1:10" s="2" customFormat="1" ht="66.75" customHeight="1">
      <c r="A5" s="3">
        <v>1</v>
      </c>
      <c r="B5" s="29" t="s">
        <v>10</v>
      </c>
      <c r="C5" s="16" t="s">
        <v>11</v>
      </c>
      <c r="D5" s="3" t="s">
        <v>7</v>
      </c>
      <c r="E5" s="44">
        <v>1000</v>
      </c>
      <c r="F5" s="39">
        <v>1.79</v>
      </c>
      <c r="G5" s="4">
        <f>F5*E5</f>
        <v>1790</v>
      </c>
      <c r="H5" s="26"/>
    </row>
    <row r="6" spans="1:10" ht="66" customHeight="1">
      <c r="A6" s="8">
        <v>2</v>
      </c>
      <c r="B6" s="9" t="s">
        <v>14</v>
      </c>
      <c r="C6" s="10" t="s">
        <v>15</v>
      </c>
      <c r="D6" s="3" t="s">
        <v>7</v>
      </c>
      <c r="E6" s="44">
        <v>650</v>
      </c>
      <c r="F6" s="40">
        <v>0.59</v>
      </c>
      <c r="G6" s="4">
        <f>F6*E6</f>
        <v>383.5</v>
      </c>
    </row>
    <row r="7" spans="1:10" ht="66.75" customHeight="1">
      <c r="A7" s="3">
        <v>3</v>
      </c>
      <c r="B7" s="9" t="s">
        <v>17</v>
      </c>
      <c r="C7" s="10" t="s">
        <v>18</v>
      </c>
      <c r="D7" s="5" t="s">
        <v>16</v>
      </c>
      <c r="E7" s="45">
        <v>3000</v>
      </c>
      <c r="F7" s="41">
        <v>4.76</v>
      </c>
      <c r="G7" s="4">
        <f t="shared" ref="G7:G19" si="0">F7*E7</f>
        <v>14280</v>
      </c>
    </row>
    <row r="8" spans="1:10" ht="66.75" customHeight="1">
      <c r="A8" s="8">
        <v>4</v>
      </c>
      <c r="B8" s="9" t="s">
        <v>19</v>
      </c>
      <c r="C8" s="10" t="s">
        <v>20</v>
      </c>
      <c r="D8" s="5" t="s">
        <v>16</v>
      </c>
      <c r="E8" s="22">
        <v>3000</v>
      </c>
      <c r="F8" s="41">
        <v>0.39</v>
      </c>
      <c r="G8" s="4">
        <f t="shared" si="0"/>
        <v>1170</v>
      </c>
    </row>
    <row r="9" spans="1:10" ht="66.75" customHeight="1">
      <c r="A9" s="3">
        <v>5</v>
      </c>
      <c r="B9" s="9" t="s">
        <v>21</v>
      </c>
      <c r="C9" s="10" t="s">
        <v>22</v>
      </c>
      <c r="D9" s="5" t="s">
        <v>16</v>
      </c>
      <c r="E9" s="6">
        <v>1000</v>
      </c>
      <c r="F9" s="41">
        <v>4.1399999999999997</v>
      </c>
      <c r="G9" s="4">
        <f t="shared" si="0"/>
        <v>4140</v>
      </c>
    </row>
    <row r="10" spans="1:10" ht="77.25" customHeight="1">
      <c r="A10" s="8">
        <v>6</v>
      </c>
      <c r="B10" s="9" t="s">
        <v>23</v>
      </c>
      <c r="C10" s="10" t="s">
        <v>24</v>
      </c>
      <c r="D10" s="19" t="s">
        <v>16</v>
      </c>
      <c r="E10" s="46">
        <v>1320</v>
      </c>
      <c r="F10" s="41">
        <v>3.29</v>
      </c>
      <c r="G10" s="4">
        <f t="shared" si="0"/>
        <v>4342.8</v>
      </c>
    </row>
    <row r="11" spans="1:10" ht="48.75" customHeight="1">
      <c r="A11" s="3">
        <v>7</v>
      </c>
      <c r="B11" s="20" t="s">
        <v>25</v>
      </c>
      <c r="C11" s="10" t="s">
        <v>26</v>
      </c>
      <c r="D11" s="15" t="s">
        <v>7</v>
      </c>
      <c r="E11" s="47">
        <v>2500</v>
      </c>
      <c r="F11" s="40">
        <v>1.63</v>
      </c>
      <c r="G11" s="4">
        <f t="shared" si="0"/>
        <v>4074.9999999999995</v>
      </c>
    </row>
    <row r="12" spans="1:10" ht="60">
      <c r="A12" s="8">
        <v>8</v>
      </c>
      <c r="B12" s="20" t="s">
        <v>25</v>
      </c>
      <c r="C12" s="10" t="s">
        <v>26</v>
      </c>
      <c r="D12" s="18" t="s">
        <v>16</v>
      </c>
      <c r="E12" s="47">
        <v>200</v>
      </c>
      <c r="F12" s="42">
        <v>18.04</v>
      </c>
      <c r="G12" s="4">
        <f t="shared" si="0"/>
        <v>3608</v>
      </c>
    </row>
    <row r="13" spans="1:10" ht="92.25" customHeight="1">
      <c r="A13" s="3">
        <v>9</v>
      </c>
      <c r="B13" s="20" t="s">
        <v>27</v>
      </c>
      <c r="C13" s="10" t="s">
        <v>28</v>
      </c>
      <c r="D13" s="14" t="s">
        <v>7</v>
      </c>
      <c r="E13" s="47">
        <v>780</v>
      </c>
      <c r="F13" s="42">
        <v>15.57</v>
      </c>
      <c r="G13" s="4">
        <f t="shared" si="0"/>
        <v>12144.6</v>
      </c>
      <c r="H13" s="27"/>
      <c r="I13" s="23"/>
      <c r="J13" s="23"/>
    </row>
    <row r="14" spans="1:10" ht="60">
      <c r="A14" s="8">
        <v>10</v>
      </c>
      <c r="B14" s="20" t="s">
        <v>29</v>
      </c>
      <c r="C14" s="5" t="s">
        <v>30</v>
      </c>
      <c r="D14" s="19" t="s">
        <v>16</v>
      </c>
      <c r="E14" s="47">
        <v>40</v>
      </c>
      <c r="F14" s="40">
        <v>9.82</v>
      </c>
      <c r="G14" s="4">
        <f t="shared" si="0"/>
        <v>392.8</v>
      </c>
    </row>
    <row r="15" spans="1:10" ht="57">
      <c r="A15" s="3">
        <v>11</v>
      </c>
      <c r="B15" s="20" t="s">
        <v>31</v>
      </c>
      <c r="C15" s="10" t="s">
        <v>32</v>
      </c>
      <c r="D15" s="19" t="s">
        <v>16</v>
      </c>
      <c r="E15" s="48">
        <v>200</v>
      </c>
      <c r="F15" s="42">
        <v>12.76</v>
      </c>
      <c r="G15" s="4">
        <f t="shared" si="0"/>
        <v>2552</v>
      </c>
    </row>
    <row r="16" spans="1:10" ht="60">
      <c r="A16" s="8">
        <v>12</v>
      </c>
      <c r="B16" s="20" t="s">
        <v>36</v>
      </c>
      <c r="C16" s="5" t="s">
        <v>37</v>
      </c>
      <c r="D16" s="19" t="s">
        <v>16</v>
      </c>
      <c r="E16" s="48">
        <v>275</v>
      </c>
      <c r="F16" s="40">
        <v>24.38</v>
      </c>
      <c r="G16" s="4">
        <f t="shared" si="0"/>
        <v>6704.5</v>
      </c>
    </row>
    <row r="17" spans="1:7" ht="75">
      <c r="A17" s="3">
        <v>13</v>
      </c>
      <c r="B17" s="20" t="s">
        <v>38</v>
      </c>
      <c r="C17" s="10" t="s">
        <v>39</v>
      </c>
      <c r="D17" s="19" t="s">
        <v>16</v>
      </c>
      <c r="E17" s="48">
        <v>100</v>
      </c>
      <c r="F17" s="40">
        <v>3.73</v>
      </c>
      <c r="G17" s="4">
        <f t="shared" si="0"/>
        <v>373</v>
      </c>
    </row>
    <row r="18" spans="1:7" ht="75">
      <c r="A18" s="3">
        <v>15</v>
      </c>
      <c r="B18" s="20" t="s">
        <v>40</v>
      </c>
      <c r="C18" s="5" t="s">
        <v>41</v>
      </c>
      <c r="D18" s="18" t="s">
        <v>16</v>
      </c>
      <c r="E18" s="48">
        <f>78*10</f>
        <v>780</v>
      </c>
      <c r="F18" s="42">
        <v>4.95</v>
      </c>
      <c r="G18" s="4">
        <f t="shared" si="0"/>
        <v>3861</v>
      </c>
    </row>
    <row r="19" spans="1:7" ht="90">
      <c r="A19" s="8">
        <v>16</v>
      </c>
      <c r="B19" s="20" t="s">
        <v>42</v>
      </c>
      <c r="C19" s="10" t="s">
        <v>43</v>
      </c>
      <c r="D19" s="18" t="s">
        <v>16</v>
      </c>
      <c r="E19" s="49">
        <f>10*300</f>
        <v>3000</v>
      </c>
      <c r="F19" s="40">
        <v>3.64</v>
      </c>
      <c r="G19" s="4">
        <f t="shared" si="0"/>
        <v>10920</v>
      </c>
    </row>
    <row r="20" spans="1:7" ht="61.5" customHeight="1">
      <c r="A20" s="3">
        <v>17</v>
      </c>
      <c r="B20" s="20" t="s">
        <v>44</v>
      </c>
      <c r="C20" s="10" t="s">
        <v>45</v>
      </c>
      <c r="D20" s="18" t="s">
        <v>16</v>
      </c>
      <c r="E20" s="49">
        <f>100*37</f>
        <v>3700</v>
      </c>
      <c r="F20" s="40">
        <v>0.88</v>
      </c>
      <c r="G20" s="4">
        <f>F20*E20</f>
        <v>3256</v>
      </c>
    </row>
    <row r="21" spans="1:7" ht="75">
      <c r="A21" s="8">
        <v>18</v>
      </c>
      <c r="B21" s="20" t="s">
        <v>46</v>
      </c>
      <c r="C21" s="10" t="s">
        <v>47</v>
      </c>
      <c r="D21" s="18" t="s">
        <v>7</v>
      </c>
      <c r="E21" s="49">
        <v>2160</v>
      </c>
      <c r="F21" s="43">
        <v>1.47</v>
      </c>
      <c r="G21" s="4">
        <f>F21*E21</f>
        <v>3175.2</v>
      </c>
    </row>
    <row r="22" spans="1:7">
      <c r="G22" s="28">
        <f>SUM(G5:G21)</f>
        <v>77168.400000000009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3"/>
  <sheetViews>
    <sheetView workbookViewId="0">
      <selection activeCell="F24" sqref="F24"/>
    </sheetView>
  </sheetViews>
  <sheetFormatPr defaultRowHeight="15"/>
  <cols>
    <col min="1" max="1" width="8" customWidth="1"/>
    <col min="2" max="2" width="22.42578125" customWidth="1"/>
    <col min="3" max="3" width="31" customWidth="1"/>
    <col min="4" max="4" width="11.42578125" customWidth="1"/>
    <col min="5" max="5" width="20.42578125" customWidth="1"/>
    <col min="6" max="6" width="21.28515625" customWidth="1"/>
    <col min="7" max="7" width="23.42578125" customWidth="1"/>
    <col min="8" max="8" width="24.42578125" customWidth="1"/>
    <col min="9" max="9" width="28.140625" customWidth="1"/>
    <col min="10" max="10" width="22.140625" customWidth="1"/>
    <col min="11" max="11" width="17.140625" customWidth="1"/>
  </cols>
  <sheetData>
    <row r="2" spans="1:11" ht="60">
      <c r="A2" s="5" t="s">
        <v>0</v>
      </c>
      <c r="B2" s="5" t="s">
        <v>6</v>
      </c>
      <c r="C2" s="5" t="s">
        <v>5</v>
      </c>
      <c r="D2" s="5" t="s">
        <v>1</v>
      </c>
      <c r="E2" s="5" t="s">
        <v>2</v>
      </c>
      <c r="F2" s="6" t="s">
        <v>3</v>
      </c>
      <c r="G2" s="22" t="s">
        <v>4</v>
      </c>
      <c r="H2" s="3" t="s">
        <v>8</v>
      </c>
      <c r="I2" s="5" t="s">
        <v>13</v>
      </c>
      <c r="J2" s="5" t="s">
        <v>12</v>
      </c>
    </row>
    <row r="3" spans="1:11" s="36" customFormat="1" ht="55.5" customHeight="1">
      <c r="A3" s="31">
        <v>1</v>
      </c>
      <c r="B3" s="30" t="s">
        <v>33</v>
      </c>
      <c r="C3" s="10" t="s">
        <v>34</v>
      </c>
      <c r="D3" s="14" t="s">
        <v>7</v>
      </c>
      <c r="E3" s="31">
        <v>360</v>
      </c>
      <c r="F3" s="32">
        <v>7.86</v>
      </c>
      <c r="G3" s="33">
        <f t="shared" ref="G3" si="0">F3*E3</f>
        <v>2829.6</v>
      </c>
      <c r="H3" s="34">
        <f>F3*60</f>
        <v>471.6</v>
      </c>
      <c r="I3" s="17" t="s">
        <v>35</v>
      </c>
      <c r="J3" s="20">
        <f>E3/60</f>
        <v>6</v>
      </c>
      <c r="K3" s="35">
        <v>471.64</v>
      </c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med-tyl1</cp:lastModifiedBy>
  <cp:lastPrinted>2026-08-26T07:22:30Z</cp:lastPrinted>
  <dcterms:created xsi:type="dcterms:W3CDTF">2018-05-15T06:45:34Z</dcterms:created>
  <dcterms:modified xsi:type="dcterms:W3CDTF">2026-08-31T08:53:23Z</dcterms:modified>
</cp:coreProperties>
</file>