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v55\OZ\Управление закупок\2. 223-ФЗ\Закрытый запрос котировок\08. Лабораторная мебель Самонин\Мебель\"/>
    </mc:Choice>
  </mc:AlternateContent>
  <xr:revisionPtr revIDLastSave="0" documentId="13_ncr:1_{DEDAD4CE-5954-47BB-8E89-26889EF6D2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овая" sheetId="2" r:id="rId1"/>
  </sheets>
  <definedNames>
    <definedName name="_xlnm._FilterDatabase" localSheetId="0" hidden="1">Новая!$A$4:$O$5</definedName>
    <definedName name="_xlnm.Print_Area" localSheetId="0">Новая!$A$1:$K$32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K7" i="2" s="1"/>
  <c r="I8" i="2"/>
  <c r="K8" i="2" s="1"/>
  <c r="I9" i="2"/>
  <c r="K9" i="2" s="1"/>
  <c r="I10" i="2"/>
  <c r="K10" i="2" s="1"/>
  <c r="I11" i="2"/>
  <c r="K11" i="2" s="1"/>
  <c r="I12" i="2"/>
  <c r="K12" i="2" s="1"/>
  <c r="I13" i="2"/>
  <c r="K13" i="2" s="1"/>
  <c r="I14" i="2"/>
  <c r="K14" i="2" s="1"/>
  <c r="I15" i="2"/>
  <c r="I16" i="2"/>
  <c r="K16" i="2" s="1"/>
  <c r="I17" i="2"/>
  <c r="K17" i="2" s="1"/>
  <c r="I18" i="2"/>
  <c r="I19" i="2"/>
  <c r="I20" i="2"/>
  <c r="I21" i="2"/>
  <c r="I22" i="2"/>
  <c r="K22" i="2" s="1"/>
  <c r="I23" i="2"/>
  <c r="I24" i="2"/>
  <c r="I25" i="2"/>
  <c r="I26" i="2"/>
  <c r="I27" i="2"/>
  <c r="K27" i="2" s="1"/>
  <c r="I6" i="2"/>
  <c r="K15" i="2"/>
  <c r="K18" i="2"/>
  <c r="K19" i="2"/>
  <c r="K20" i="2"/>
  <c r="K21" i="2"/>
  <c r="K23" i="2"/>
  <c r="K24" i="2"/>
  <c r="K25" i="2"/>
  <c r="K2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K6" i="2" l="1"/>
  <c r="K28" i="2" s="1"/>
  <c r="J6" i="2" l="1"/>
</calcChain>
</file>

<file path=xl/sharedStrings.xml><?xml version="1.0" encoding="utf-8"?>
<sst xmlns="http://schemas.openxmlformats.org/spreadsheetml/2006/main" count="83" uniqueCount="44">
  <si>
    <t>№ п/п</t>
  </si>
  <si>
    <t>Кол-во</t>
  </si>
  <si>
    <t>Ед. изм.</t>
  </si>
  <si>
    <t>Цена за единицу, руб.</t>
  </si>
  <si>
    <t>Коэффициент вариации, %</t>
  </si>
  <si>
    <t>Поставщик 1</t>
  </si>
  <si>
    <t>Поставщик 2</t>
  </si>
  <si>
    <t>Поставщик 3</t>
  </si>
  <si>
    <r>
      <t xml:space="preserve">Обоснование цены </t>
    </r>
    <r>
      <rPr>
        <b/>
        <sz val="12"/>
        <rFont val="Times New Roman"/>
        <family val="1"/>
        <charset val="204"/>
      </rPr>
      <t>Договора</t>
    </r>
  </si>
  <si>
    <t>Начальная (максимальная) цена договора, руб.</t>
  </si>
  <si>
    <t>Расчет цен произведен согласно коммерческих предложений с учетом всех необходимых затрат в соответствии с техническим заданием Заказчика</t>
  </si>
  <si>
    <t>Наименование товара/услуги</t>
  </si>
  <si>
    <t>шт.</t>
  </si>
  <si>
    <t>Шкаф вытяжной Mod. -1500 ШВК (1565x750x2300 мм, цельная химически-стойкая керамика К-12, без подвода воды, 1 шов): Розетка P-NOVA фланцевая 2Р+Е (дин 49440) 50*50 заднее подключение IP54 16 А синий цвет. - 3 шт.; Автомат 1-полюсной, 6А, 10А, 16А,25А - 1 шт.; Шиберная заслонка с электроприводом 2-x позиционная -1 шт.; Система пожаротушения -1 шт.</t>
  </si>
  <si>
    <t>Стол островной высокий Mod. -1800 СОКп в (1800х1500х900 мм, керамическая плитка)</t>
  </si>
  <si>
    <t>Стол островной на опорных металл. тумбах Mod.-1500 ОТЯ (1500х1500х900ммм, 3 двери, 3 ящика, керамическая плитка) с подводом воды: Монокран лабораторный, Мойка ПП 3015 (250х100х150) (Комплект 4) - 2 шт.</t>
  </si>
  <si>
    <t>Стол пристенный лабораторный низкий Mod. -1500 СПКп н (1500х800х750 мм, керамическая плитка); Электропанель с тремя розетками на 220 вольт, IP54. - 1 шт.</t>
  </si>
  <si>
    <t>Стол лабораторный высокий Mod. -900 СЛКп в (900х600х900 мм, керамическая плитка); Электропанель с тремя розетками на 220 вольт, IP54. -1 шт.</t>
  </si>
  <si>
    <t>Стол лабораторный низкий Mod. -900 СЛКп н (900х600х750 мм, керамическая плитка)</t>
  </si>
  <si>
    <t>Стол пристенный на опорной металл. тумбе Mod.-1200 ПТЯ (1200х600х900 мм, 2 двери, 2 ящика, керамическая плитка) Электропанель с двумя розетками на 220 вольт, IP54. -1 шт.;</t>
  </si>
  <si>
    <t>Стол пристенный высокий на опорных тумбах Mod. -1800 СПТКп в (1800х800х900 мм, керамическая плитка) (Один стол комплектуется: Электропанель с тремя розетками на 220 вольт, Р54.Установка на любую рабочую поверхность, кабель 2 м, вилка с заземлением, 244х150х30 мм; Второй стол комлектуется:Розетка P-NOVA фланцевая 2Р+Е (дин 49440) 50*50 заднее подключение IP54 16 А синий цвет.)</t>
  </si>
  <si>
    <t>1. КП № 2949 от 23 июля 2026 г</t>
  </si>
  <si>
    <t>2. КП № 2944 от 24 июля 2026 г</t>
  </si>
  <si>
    <t>3. КП № 273 от 30 июля 2026 г.</t>
  </si>
  <si>
    <t>Начальная цена за ед., руб.</t>
  </si>
  <si>
    <t>31.09.11.140</t>
  </si>
  <si>
    <t>Технологический островной низкий стеллаж Mod. -1800 ТСОн (1800х408х790 мм, 2
полки, блок электророзеток, лампа местного освещения</t>
  </si>
  <si>
    <t>Стол компьютерный аналитический .Мod. -1500-СКАн-ТДТя Л (1500х600х750 мм, с
2-мя тумбами, ламинат)</t>
  </si>
  <si>
    <t>31.09.10.000</t>
  </si>
  <si>
    <t>Технологический островной низкий стеллаж Mod. -1500 ТСОн (1500х408х790 мм, 2
полки, блок электророзеток, лампа местного освещения)</t>
  </si>
  <si>
    <t>Технологический пристенный высокий стелаж Mod. -1800 ТСПв (1800х300х1140) (3
полки в алюм. Рамках, блок электророзеток, лампа местного освещения</t>
  </si>
  <si>
    <t>Технологический пристенный низкий стеллаж Mod. -900 ТСПн (900х300х790) (2 полки
в алюм. рамках , блок электророзеток, лампа местного освещения)</t>
  </si>
  <si>
    <t>Тумба подвесная металлическая низкая с дверью Mod. - 400-ТДМн (400х500х530 h)
левая 2022 г</t>
  </si>
  <si>
    <t>Тумба подвесная металлическая низкая с 3-мя выдвижными ящиками
Mod.-400-3-ТЯМн (400х500х530 мм) 2022 г</t>
  </si>
  <si>
    <t>Шкаф для хранения лабораторной посуды/приборов Mod. - ШП-900/5 (900х500х1950
мм) глухие двери, 4 съемные полки</t>
  </si>
  <si>
    <t>Стол-мойка Mod. - 1500 Т МПЛ (1500х750х900 мм, п/пропиленовая одинарная врезная
мойка 400х400х300h)</t>
  </si>
  <si>
    <t xml:space="preserve">Стол-мойка Mod. - 800 НЖ (800х600х900 мм, нерж. одинарная накладная мойка) </t>
  </si>
  <si>
    <t xml:space="preserve">Сушильный стеллаж настенный 600*500, 40 штырей </t>
  </si>
  <si>
    <t>Кресло Эко полиуретан, стац. Опоры</t>
  </si>
  <si>
    <t>Кресло Эко полиуретан, кольцо, стац. опоры (Регулировка высоты сиденья 450-570
мм</t>
  </si>
  <si>
    <t>Кресло винтовое М-101-01 (кожзам, черный, на роликах), регулировка сиденья
470-610 мм</t>
  </si>
  <si>
    <t>31.01.11.150</t>
  </si>
  <si>
    <t>27.51.15.120 </t>
  </si>
  <si>
    <t xml:space="preserve">Окпд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</si>
</sst>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.00\ _₽_-;\-* #,##0.00\ _₽_-;_-* &quot;-&quot;??\ _₽_-;_-@_-"/>
    <numFmt numFmtId="166" formatCode="#,##0.00_ ;\-#,##0.00\ 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 Cyr"/>
      <charset val="204"/>
    </font>
    <font>
      <sz val="10"/>
      <color rgb="FF333333"/>
      <name val="Times New Roman"/>
      <family val="1"/>
      <charset val="204"/>
    </font>
    <font>
      <sz val="10"/>
      <color rgb="FF33405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43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164" fontId="4" fillId="0" borderId="1" xfId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 applyAlignment="1">
      <alignment vertical="center"/>
    </xf>
    <xf numFmtId="164" fontId="6" fillId="0" borderId="0" xfId="1" applyFont="1" applyFill="1" applyAlignment="1">
      <alignment vertical="center"/>
    </xf>
    <xf numFmtId="0" fontId="2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164" fontId="4" fillId="0" borderId="0" xfId="1" applyFont="1"/>
    <xf numFmtId="164" fontId="0" fillId="0" borderId="0" xfId="0" applyNumberFormat="1"/>
    <xf numFmtId="165" fontId="6" fillId="0" borderId="0" xfId="0" applyNumberFormat="1" applyFont="1" applyAlignment="1">
      <alignment vertical="center"/>
    </xf>
    <xf numFmtId="165" fontId="0" fillId="0" borderId="0" xfId="0" applyNumberFormat="1"/>
    <xf numFmtId="4" fontId="0" fillId="0" borderId="0" xfId="0" applyNumberFormat="1"/>
    <xf numFmtId="164" fontId="0" fillId="0" borderId="0" xfId="1" applyFont="1"/>
    <xf numFmtId="4" fontId="0" fillId="0" borderId="0" xfId="1" applyNumberFormat="1" applyFont="1"/>
    <xf numFmtId="164" fontId="5" fillId="0" borderId="4" xfId="1" applyFont="1" applyFill="1" applyBorder="1" applyAlignment="1">
      <alignment horizontal="center" vertical="center" wrapText="1"/>
    </xf>
    <xf numFmtId="164" fontId="7" fillId="2" borderId="1" xfId="1" applyFont="1" applyFill="1" applyBorder="1" applyAlignment="1">
      <alignment horizontal="right" vertical="center" wrapText="1"/>
    </xf>
    <xf numFmtId="164" fontId="4" fillId="0" borderId="1" xfId="1" applyFont="1" applyFill="1" applyBorder="1" applyAlignment="1">
      <alignment horizontal="center" vertical="center" wrapText="1"/>
    </xf>
    <xf numFmtId="164" fontId="7" fillId="2" borderId="1" xfId="1" applyFont="1" applyFill="1" applyBorder="1" applyAlignment="1">
      <alignment horizontal="justify" vertical="center" wrapText="1"/>
    </xf>
    <xf numFmtId="4" fontId="7" fillId="2" borderId="1" xfId="0" applyNumberFormat="1" applyFont="1" applyFill="1" applyBorder="1" applyAlignment="1">
      <alignment horizontal="right" vertical="center" wrapText="1"/>
    </xf>
    <xf numFmtId="164" fontId="4" fillId="3" borderId="0" xfId="1" applyFont="1" applyFill="1"/>
    <xf numFmtId="166" fontId="0" fillId="3" borderId="0" xfId="1" applyNumberFormat="1" applyFont="1" applyFill="1"/>
    <xf numFmtId="4" fontId="0" fillId="3" borderId="0" xfId="1" applyNumberFormat="1" applyFont="1" applyFill="1"/>
    <xf numFmtId="0" fontId="0" fillId="3" borderId="0" xfId="0" applyFill="1"/>
    <xf numFmtId="164" fontId="4" fillId="3" borderId="0" xfId="0" applyNumberFormat="1" applyFont="1" applyFill="1"/>
    <xf numFmtId="164" fontId="0" fillId="3" borderId="0" xfId="1" applyFont="1" applyFill="1"/>
    <xf numFmtId="164" fontId="0" fillId="3" borderId="0" xfId="0" applyNumberFormat="1" applyFill="1"/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7" fillId="3" borderId="1" xfId="1" applyFont="1" applyFill="1" applyBorder="1" applyAlignment="1">
      <alignment horizontal="right" vertical="center" wrapText="1"/>
    </xf>
    <xf numFmtId="164" fontId="7" fillId="3" borderId="1" xfId="1" applyFont="1" applyFill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6">
    <cellStyle name="Обычный" xfId="0" builtinId="0"/>
    <cellStyle name="Обычный 2" xfId="2" xr:uid="{47413513-5F64-4925-8802-36632E3AD354}"/>
    <cellStyle name="Обычный 3" xfId="3" xr:uid="{8F5732FF-9BE3-4975-B245-5C8DB399B018}"/>
    <cellStyle name="Финансовый" xfId="1" builtinId="3"/>
    <cellStyle name="Финансовый 2" xfId="4" xr:uid="{DAB23125-B9B0-4460-B6E6-3D67A0E5689E}"/>
    <cellStyle name="Финансовый 3" xfId="5" xr:uid="{E47E282F-6CEF-4580-BF06-6793C16377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3"/>
  <sheetViews>
    <sheetView tabSelected="1" view="pageBreakPreview" zoomScale="70" zoomScaleNormal="100" zoomScaleSheetLayoutView="70" zoomScalePageLayoutView="25" workbookViewId="0">
      <selection activeCell="A2" sqref="A2:K2"/>
    </sheetView>
  </sheetViews>
  <sheetFormatPr defaultColWidth="8.85546875" defaultRowHeight="15" x14ac:dyDescent="0.25"/>
  <cols>
    <col min="1" max="1" width="5.28515625" customWidth="1"/>
    <col min="2" max="2" width="16.7109375" style="36" customWidth="1"/>
    <col min="3" max="3" width="30.7109375" bestFit="1" customWidth="1"/>
    <col min="4" max="4" width="8.28515625" bestFit="1" customWidth="1"/>
    <col min="5" max="5" width="9" bestFit="1" customWidth="1"/>
    <col min="6" max="6" width="17.7109375" customWidth="1"/>
    <col min="7" max="8" width="14.5703125" customWidth="1"/>
    <col min="9" max="9" width="15.5703125" customWidth="1"/>
    <col min="10" max="10" width="13.7109375" customWidth="1"/>
    <col min="11" max="11" width="19.140625" customWidth="1"/>
    <col min="12" max="14" width="14.7109375" bestFit="1" customWidth="1"/>
    <col min="15" max="15" width="14.7109375" style="14" bestFit="1" customWidth="1"/>
    <col min="16" max="16" width="14.28515625" style="13" bestFit="1" customWidth="1"/>
    <col min="19" max="19" width="16.140625" customWidth="1"/>
  </cols>
  <sheetData>
    <row r="1" spans="1:19" ht="15.75" x14ac:dyDescent="0.25">
      <c r="A1" s="40" t="s">
        <v>8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9" ht="15.75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9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9" ht="15" customHeight="1" x14ac:dyDescent="0.25">
      <c r="A4" s="41" t="s">
        <v>0</v>
      </c>
      <c r="B4" s="3"/>
      <c r="C4" s="41" t="s">
        <v>11</v>
      </c>
      <c r="D4" s="41" t="s">
        <v>1</v>
      </c>
      <c r="E4" s="41" t="s">
        <v>2</v>
      </c>
      <c r="F4" s="41" t="s">
        <v>3</v>
      </c>
      <c r="G4" s="41"/>
      <c r="H4" s="41"/>
      <c r="I4" s="42" t="s">
        <v>24</v>
      </c>
      <c r="J4" s="41" t="s">
        <v>4</v>
      </c>
      <c r="K4" s="41" t="s">
        <v>9</v>
      </c>
      <c r="L4" s="38"/>
      <c r="M4" s="4"/>
      <c r="N4" s="4"/>
    </row>
    <row r="5" spans="1:19" ht="48.75" customHeight="1" x14ac:dyDescent="0.25">
      <c r="A5" s="41"/>
      <c r="B5" s="3" t="s">
        <v>43</v>
      </c>
      <c r="C5" s="41"/>
      <c r="D5" s="41"/>
      <c r="E5" s="41"/>
      <c r="F5" s="3" t="s">
        <v>5</v>
      </c>
      <c r="G5" s="3" t="s">
        <v>6</v>
      </c>
      <c r="H5" s="3" t="s">
        <v>7</v>
      </c>
      <c r="I5" s="39"/>
      <c r="J5" s="41"/>
      <c r="K5" s="41"/>
      <c r="L5" s="38"/>
      <c r="M5" s="4"/>
      <c r="N5" s="4"/>
    </row>
    <row r="6" spans="1:19" ht="195" x14ac:dyDescent="0.25">
      <c r="A6" s="3">
        <v>1</v>
      </c>
      <c r="B6" s="34" t="s">
        <v>42</v>
      </c>
      <c r="C6" s="28" t="s">
        <v>13</v>
      </c>
      <c r="D6" s="29">
        <v>1</v>
      </c>
      <c r="E6" s="30" t="s">
        <v>12</v>
      </c>
      <c r="F6" s="31">
        <v>270900.51</v>
      </c>
      <c r="G6" s="17">
        <v>297990.56</v>
      </c>
      <c r="H6" s="17">
        <v>296501</v>
      </c>
      <c r="I6" s="18">
        <f>F6</f>
        <v>270900.51</v>
      </c>
      <c r="J6" s="2">
        <f>STDEVA(F6:H6)/I6*100</f>
        <v>5.6214998988640126</v>
      </c>
      <c r="K6" s="2">
        <f>ROUND(I6*D6,2)</f>
        <v>270900.51</v>
      </c>
      <c r="L6" s="9"/>
      <c r="M6" s="9"/>
      <c r="N6" s="21"/>
      <c r="O6" s="22"/>
      <c r="P6" s="23"/>
      <c r="Q6" s="24"/>
      <c r="R6" s="24"/>
      <c r="S6" s="21"/>
    </row>
    <row r="7" spans="1:19" ht="45" x14ac:dyDescent="0.25">
      <c r="A7" s="3">
        <v>2</v>
      </c>
      <c r="B7" s="35" t="s">
        <v>25</v>
      </c>
      <c r="C7" s="28" t="s">
        <v>14</v>
      </c>
      <c r="D7" s="29">
        <v>1</v>
      </c>
      <c r="E7" s="30" t="s">
        <v>12</v>
      </c>
      <c r="F7" s="32">
        <v>73137.75</v>
      </c>
      <c r="G7" s="19">
        <v>80451.53</v>
      </c>
      <c r="H7" s="19">
        <v>80050</v>
      </c>
      <c r="I7" s="18">
        <f t="shared" ref="I7:I27" si="0">F7</f>
        <v>73137.75</v>
      </c>
      <c r="J7" s="2">
        <f t="shared" ref="J7:J27" si="1">STDEVA(F7:H7)/I7*100</f>
        <v>5.6217283315539941</v>
      </c>
      <c r="K7" s="2">
        <f t="shared" ref="K7:K27" si="2">ROUND(I7*D7,2)</f>
        <v>73137.75</v>
      </c>
      <c r="L7" s="9"/>
      <c r="M7" s="9"/>
      <c r="N7" s="21"/>
      <c r="O7" s="22"/>
      <c r="P7" s="23"/>
      <c r="Q7" s="24"/>
      <c r="R7" s="24"/>
      <c r="S7" s="21"/>
    </row>
    <row r="8" spans="1:19" ht="120" x14ac:dyDescent="0.25">
      <c r="A8" s="3">
        <v>3</v>
      </c>
      <c r="B8" s="35" t="s">
        <v>25</v>
      </c>
      <c r="C8" s="28" t="s">
        <v>15</v>
      </c>
      <c r="D8" s="29">
        <v>6</v>
      </c>
      <c r="E8" s="30" t="s">
        <v>12</v>
      </c>
      <c r="F8" s="31">
        <v>182239.82</v>
      </c>
      <c r="G8" s="17">
        <v>200463.8</v>
      </c>
      <c r="H8" s="17">
        <v>199462</v>
      </c>
      <c r="I8" s="18">
        <f t="shared" si="0"/>
        <v>182239.82</v>
      </c>
      <c r="J8" s="2">
        <f t="shared" si="1"/>
        <v>5.6215363680316717</v>
      </c>
      <c r="K8" s="2">
        <f t="shared" si="2"/>
        <v>1093438.92</v>
      </c>
      <c r="L8" s="9"/>
      <c r="M8" s="9"/>
      <c r="N8" s="21"/>
      <c r="O8" s="22"/>
      <c r="P8" s="23"/>
      <c r="Q8" s="24"/>
      <c r="R8" s="24"/>
      <c r="S8" s="21"/>
    </row>
    <row r="9" spans="1:19" ht="225" x14ac:dyDescent="0.25">
      <c r="A9" s="3">
        <v>4</v>
      </c>
      <c r="B9" s="35" t="s">
        <v>25</v>
      </c>
      <c r="C9" s="28" t="s">
        <v>20</v>
      </c>
      <c r="D9" s="29">
        <v>2</v>
      </c>
      <c r="E9" s="30" t="s">
        <v>12</v>
      </c>
      <c r="F9" s="32">
        <v>93136.59</v>
      </c>
      <c r="G9" s="19">
        <v>102450.25</v>
      </c>
      <c r="H9" s="17">
        <v>101938</v>
      </c>
      <c r="I9" s="18">
        <f t="shared" si="0"/>
        <v>93136.59</v>
      </c>
      <c r="J9" s="2">
        <f t="shared" si="1"/>
        <v>5.6214628220880449</v>
      </c>
      <c r="K9" s="2">
        <f t="shared" si="2"/>
        <v>186273.18</v>
      </c>
      <c r="L9" s="9"/>
      <c r="M9" s="9"/>
      <c r="N9" s="21"/>
      <c r="O9" s="22"/>
      <c r="P9" s="23"/>
      <c r="Q9" s="24"/>
      <c r="R9" s="24"/>
      <c r="S9" s="21"/>
    </row>
    <row r="10" spans="1:19" ht="105" x14ac:dyDescent="0.25">
      <c r="A10" s="3">
        <v>5</v>
      </c>
      <c r="B10" s="35" t="s">
        <v>25</v>
      </c>
      <c r="C10" s="28" t="s">
        <v>19</v>
      </c>
      <c r="D10" s="29">
        <v>3</v>
      </c>
      <c r="E10" s="30" t="s">
        <v>12</v>
      </c>
      <c r="F10" s="32">
        <v>74666.679999999993</v>
      </c>
      <c r="G10" s="19">
        <v>82133.350000000006</v>
      </c>
      <c r="H10" s="19">
        <v>81723</v>
      </c>
      <c r="I10" s="18">
        <f t="shared" si="0"/>
        <v>74666.679999999993</v>
      </c>
      <c r="J10" s="2">
        <f t="shared" si="1"/>
        <v>5.6215753339641727</v>
      </c>
      <c r="K10" s="2">
        <f t="shared" si="2"/>
        <v>224000.04</v>
      </c>
      <c r="L10" s="9"/>
      <c r="M10" s="9"/>
      <c r="N10" s="21"/>
      <c r="O10" s="22"/>
      <c r="P10" s="23"/>
      <c r="Q10" s="24"/>
      <c r="R10" s="24"/>
      <c r="S10" s="21"/>
    </row>
    <row r="11" spans="1:19" ht="105" x14ac:dyDescent="0.25">
      <c r="A11" s="3">
        <v>6</v>
      </c>
      <c r="B11" s="35" t="s">
        <v>25</v>
      </c>
      <c r="C11" s="28" t="s">
        <v>16</v>
      </c>
      <c r="D11" s="29">
        <v>1</v>
      </c>
      <c r="E11" s="30" t="s">
        <v>12</v>
      </c>
      <c r="F11" s="32">
        <v>39308.57</v>
      </c>
      <c r="G11" s="19">
        <v>43239.43</v>
      </c>
      <c r="H11" s="19">
        <v>43024</v>
      </c>
      <c r="I11" s="18">
        <f t="shared" si="0"/>
        <v>39308.57</v>
      </c>
      <c r="J11" s="2">
        <f t="shared" si="1"/>
        <v>5.6219813012336575</v>
      </c>
      <c r="K11" s="2">
        <f t="shared" si="2"/>
        <v>39308.57</v>
      </c>
      <c r="L11" s="9"/>
      <c r="M11" s="9"/>
      <c r="N11" s="21"/>
      <c r="O11" s="22"/>
      <c r="P11" s="23"/>
      <c r="Q11" s="24"/>
      <c r="R11" s="24"/>
      <c r="S11" s="21"/>
    </row>
    <row r="12" spans="1:19" ht="90" x14ac:dyDescent="0.25">
      <c r="A12" s="3">
        <v>7</v>
      </c>
      <c r="B12" s="35" t="s">
        <v>25</v>
      </c>
      <c r="C12" s="28" t="s">
        <v>17</v>
      </c>
      <c r="D12" s="29">
        <v>1</v>
      </c>
      <c r="E12" s="30" t="s">
        <v>12</v>
      </c>
      <c r="F12" s="32">
        <v>30816.55</v>
      </c>
      <c r="G12" s="19">
        <v>33898.21</v>
      </c>
      <c r="H12" s="19">
        <v>33729</v>
      </c>
      <c r="I12" s="18">
        <f t="shared" si="0"/>
        <v>30816.55</v>
      </c>
      <c r="J12" s="2">
        <f t="shared" si="1"/>
        <v>5.6217118564345609</v>
      </c>
      <c r="K12" s="2">
        <f t="shared" si="2"/>
        <v>30816.55</v>
      </c>
      <c r="L12" s="9"/>
      <c r="M12" s="9"/>
      <c r="N12" s="21"/>
      <c r="O12" s="22"/>
      <c r="P12" s="23"/>
      <c r="Q12" s="24"/>
      <c r="R12" s="24"/>
      <c r="S12" s="21"/>
    </row>
    <row r="13" spans="1:19" ht="45" x14ac:dyDescent="0.25">
      <c r="A13" s="3">
        <v>8</v>
      </c>
      <c r="B13" s="35" t="s">
        <v>25</v>
      </c>
      <c r="C13" s="28" t="s">
        <v>18</v>
      </c>
      <c r="D13" s="29">
        <v>2</v>
      </c>
      <c r="E13" s="30" t="s">
        <v>12</v>
      </c>
      <c r="F13" s="32">
        <v>22409.59</v>
      </c>
      <c r="G13" s="19">
        <v>24650.55</v>
      </c>
      <c r="H13" s="19">
        <v>24528</v>
      </c>
      <c r="I13" s="18">
        <f t="shared" si="0"/>
        <v>22409.59</v>
      </c>
      <c r="J13" s="2">
        <f t="shared" si="1"/>
        <v>5.6222921262027281</v>
      </c>
      <c r="K13" s="2">
        <f t="shared" si="2"/>
        <v>44819.18</v>
      </c>
      <c r="L13" s="9"/>
      <c r="M13" s="9"/>
      <c r="N13" s="21"/>
      <c r="O13" s="22"/>
      <c r="P13" s="23"/>
      <c r="Q13" s="24"/>
      <c r="R13" s="24"/>
      <c r="S13" s="21"/>
    </row>
    <row r="14" spans="1:19" ht="75" x14ac:dyDescent="0.25">
      <c r="A14" s="3">
        <v>9</v>
      </c>
      <c r="B14" s="35" t="s">
        <v>28</v>
      </c>
      <c r="C14" s="28" t="s">
        <v>27</v>
      </c>
      <c r="D14" s="29">
        <v>1</v>
      </c>
      <c r="E14" s="30" t="s">
        <v>12</v>
      </c>
      <c r="F14" s="32">
        <v>70212.33</v>
      </c>
      <c r="G14" s="19">
        <v>77233.56</v>
      </c>
      <c r="H14" s="19">
        <v>76848</v>
      </c>
      <c r="I14" s="18">
        <f t="shared" si="0"/>
        <v>70212.33</v>
      </c>
      <c r="J14" s="2">
        <f t="shared" si="1"/>
        <v>5.6216878308947749</v>
      </c>
      <c r="K14" s="2">
        <f t="shared" si="2"/>
        <v>70212.33</v>
      </c>
      <c r="L14" s="9"/>
      <c r="M14" s="9"/>
      <c r="N14" s="21"/>
      <c r="O14" s="22"/>
      <c r="P14" s="23"/>
      <c r="Q14" s="24"/>
      <c r="R14" s="24"/>
      <c r="S14" s="21"/>
    </row>
    <row r="15" spans="1:19" ht="75" x14ac:dyDescent="0.25">
      <c r="A15" s="3">
        <v>10</v>
      </c>
      <c r="B15" s="35" t="s">
        <v>25</v>
      </c>
      <c r="C15" s="28" t="s">
        <v>26</v>
      </c>
      <c r="D15" s="29">
        <v>1</v>
      </c>
      <c r="E15" s="30" t="s">
        <v>12</v>
      </c>
      <c r="F15" s="32">
        <v>53316.58</v>
      </c>
      <c r="G15" s="19">
        <v>58648.24</v>
      </c>
      <c r="H15" s="19">
        <v>58355</v>
      </c>
      <c r="I15" s="18">
        <f t="shared" si="0"/>
        <v>53316.58</v>
      </c>
      <c r="J15" s="2">
        <f t="shared" si="1"/>
        <v>5.6214646023022299</v>
      </c>
      <c r="K15" s="2">
        <f t="shared" si="2"/>
        <v>53316.58</v>
      </c>
      <c r="L15" s="9"/>
      <c r="M15" s="9"/>
      <c r="N15" s="21"/>
      <c r="O15" s="22"/>
      <c r="P15" s="23"/>
      <c r="Q15" s="24"/>
      <c r="R15" s="24"/>
      <c r="S15" s="21"/>
    </row>
    <row r="16" spans="1:19" ht="75" x14ac:dyDescent="0.25">
      <c r="A16" s="3">
        <v>11</v>
      </c>
      <c r="B16" s="35" t="s">
        <v>25</v>
      </c>
      <c r="C16" s="28" t="s">
        <v>29</v>
      </c>
      <c r="D16" s="29">
        <v>6</v>
      </c>
      <c r="E16" s="30" t="s">
        <v>12</v>
      </c>
      <c r="F16" s="32">
        <v>44181.760000000002</v>
      </c>
      <c r="G16" s="19">
        <v>48599.94</v>
      </c>
      <c r="H16" s="19">
        <v>48357</v>
      </c>
      <c r="I16" s="18">
        <f t="shared" si="0"/>
        <v>44181.760000000002</v>
      </c>
      <c r="J16" s="2">
        <f t="shared" si="1"/>
        <v>5.6215027145116565</v>
      </c>
      <c r="K16" s="2">
        <f t="shared" si="2"/>
        <v>265090.56</v>
      </c>
      <c r="L16" s="9"/>
      <c r="M16" s="9"/>
      <c r="N16" s="21"/>
      <c r="O16" s="22"/>
      <c r="P16" s="23"/>
      <c r="Q16" s="24"/>
      <c r="R16" s="24"/>
      <c r="S16" s="21"/>
    </row>
    <row r="17" spans="1:19" ht="90" x14ac:dyDescent="0.25">
      <c r="A17" s="3">
        <v>12</v>
      </c>
      <c r="B17" s="35" t="s">
        <v>25</v>
      </c>
      <c r="C17" s="28" t="s">
        <v>30</v>
      </c>
      <c r="D17" s="29">
        <v>1</v>
      </c>
      <c r="E17" s="30" t="s">
        <v>12</v>
      </c>
      <c r="F17" s="32">
        <v>50152.13</v>
      </c>
      <c r="G17" s="19">
        <v>55167.34</v>
      </c>
      <c r="H17" s="19">
        <v>54892</v>
      </c>
      <c r="I17" s="18">
        <f t="shared" si="0"/>
        <v>50152.13</v>
      </c>
      <c r="J17" s="2">
        <f t="shared" si="1"/>
        <v>5.6217197646391099</v>
      </c>
      <c r="K17" s="2">
        <f t="shared" si="2"/>
        <v>50152.13</v>
      </c>
      <c r="L17" s="9"/>
      <c r="M17" s="9"/>
      <c r="N17" s="21"/>
      <c r="O17" s="22"/>
      <c r="P17" s="23"/>
      <c r="Q17" s="24"/>
      <c r="R17" s="24"/>
      <c r="S17" s="21"/>
    </row>
    <row r="18" spans="1:19" ht="90" x14ac:dyDescent="0.25">
      <c r="A18" s="3">
        <v>13</v>
      </c>
      <c r="B18" s="35" t="s">
        <v>25</v>
      </c>
      <c r="C18" s="28" t="s">
        <v>31</v>
      </c>
      <c r="D18" s="29">
        <v>2</v>
      </c>
      <c r="E18" s="30" t="s">
        <v>12</v>
      </c>
      <c r="F18" s="32">
        <v>25075.53</v>
      </c>
      <c r="G18" s="19">
        <v>27583.08</v>
      </c>
      <c r="H18" s="19">
        <v>27446</v>
      </c>
      <c r="I18" s="18">
        <f t="shared" si="0"/>
        <v>25075.53</v>
      </c>
      <c r="J18" s="2">
        <f t="shared" si="1"/>
        <v>5.6223343181354384</v>
      </c>
      <c r="K18" s="2">
        <f t="shared" si="2"/>
        <v>50151.06</v>
      </c>
      <c r="L18" s="9"/>
      <c r="M18" s="9"/>
      <c r="N18" s="21"/>
      <c r="O18" s="22"/>
      <c r="P18" s="23"/>
      <c r="Q18" s="24"/>
      <c r="R18" s="24"/>
      <c r="S18" s="21"/>
    </row>
    <row r="19" spans="1:19" ht="75" x14ac:dyDescent="0.25">
      <c r="A19" s="3">
        <v>14</v>
      </c>
      <c r="B19" s="35" t="s">
        <v>25</v>
      </c>
      <c r="C19" s="28" t="s">
        <v>32</v>
      </c>
      <c r="D19" s="29">
        <v>1</v>
      </c>
      <c r="E19" s="30" t="s">
        <v>12</v>
      </c>
      <c r="F19" s="32">
        <v>24901.1</v>
      </c>
      <c r="G19" s="19">
        <v>27391.21</v>
      </c>
      <c r="H19" s="19">
        <v>27255</v>
      </c>
      <c r="I19" s="18">
        <f t="shared" si="0"/>
        <v>24901.1</v>
      </c>
      <c r="J19" s="2">
        <f t="shared" si="1"/>
        <v>5.6222526281002558</v>
      </c>
      <c r="K19" s="2">
        <f t="shared" si="2"/>
        <v>24901.1</v>
      </c>
      <c r="L19" s="9"/>
      <c r="M19" s="9"/>
      <c r="N19" s="21"/>
      <c r="O19" s="22"/>
      <c r="P19" s="23"/>
      <c r="Q19" s="24"/>
      <c r="R19" s="24"/>
      <c r="S19" s="21"/>
    </row>
    <row r="20" spans="1:19" ht="75" x14ac:dyDescent="0.25">
      <c r="A20" s="3">
        <v>15</v>
      </c>
      <c r="B20" s="35" t="s">
        <v>25</v>
      </c>
      <c r="C20" s="28" t="s">
        <v>33</v>
      </c>
      <c r="D20" s="29">
        <v>1</v>
      </c>
      <c r="E20" s="30" t="s">
        <v>12</v>
      </c>
      <c r="F20" s="32">
        <v>29072.28</v>
      </c>
      <c r="G20" s="19">
        <v>31979.51</v>
      </c>
      <c r="H20" s="19">
        <v>31820</v>
      </c>
      <c r="I20" s="18">
        <f t="shared" si="0"/>
        <v>29072.28</v>
      </c>
      <c r="J20" s="2">
        <f t="shared" si="1"/>
        <v>5.6218176031665807</v>
      </c>
      <c r="K20" s="2">
        <f t="shared" si="2"/>
        <v>29072.28</v>
      </c>
      <c r="L20" s="9"/>
      <c r="M20" s="9"/>
      <c r="N20" s="21"/>
      <c r="O20" s="22"/>
      <c r="P20" s="23"/>
      <c r="Q20" s="24"/>
      <c r="R20" s="24"/>
      <c r="S20" s="21"/>
    </row>
    <row r="21" spans="1:19" ht="75" x14ac:dyDescent="0.25">
      <c r="A21" s="3">
        <v>16</v>
      </c>
      <c r="B21" s="35" t="s">
        <v>25</v>
      </c>
      <c r="C21" s="28" t="s">
        <v>34</v>
      </c>
      <c r="D21" s="29">
        <v>2</v>
      </c>
      <c r="E21" s="30" t="s">
        <v>12</v>
      </c>
      <c r="F21" s="32">
        <v>56495.03</v>
      </c>
      <c r="G21" s="19">
        <v>62144.53</v>
      </c>
      <c r="H21" s="19">
        <v>61834</v>
      </c>
      <c r="I21" s="18">
        <f t="shared" si="0"/>
        <v>56495.03</v>
      </c>
      <c r="J21" s="2">
        <f t="shared" si="1"/>
        <v>5.6215487782307951</v>
      </c>
      <c r="K21" s="2">
        <f t="shared" si="2"/>
        <v>112990.06</v>
      </c>
      <c r="L21" s="9"/>
      <c r="M21" s="9"/>
      <c r="N21" s="21"/>
      <c r="O21" s="22"/>
      <c r="P21" s="23"/>
      <c r="Q21" s="24"/>
      <c r="R21" s="24"/>
      <c r="S21" s="21"/>
    </row>
    <row r="22" spans="1:19" ht="75" x14ac:dyDescent="0.25">
      <c r="A22" s="3">
        <v>17</v>
      </c>
      <c r="B22" s="35" t="s">
        <v>25</v>
      </c>
      <c r="C22" s="28" t="s">
        <v>35</v>
      </c>
      <c r="D22" s="29">
        <v>3</v>
      </c>
      <c r="E22" s="30" t="s">
        <v>12</v>
      </c>
      <c r="F22" s="31">
        <v>160137.09</v>
      </c>
      <c r="G22" s="17">
        <v>176150.8</v>
      </c>
      <c r="H22" s="20">
        <v>175271</v>
      </c>
      <c r="I22" s="18">
        <f t="shared" si="0"/>
        <v>160137.09</v>
      </c>
      <c r="J22" s="2">
        <f t="shared" si="1"/>
        <v>5.6216194154187358</v>
      </c>
      <c r="K22" s="2">
        <f t="shared" si="2"/>
        <v>480411.27</v>
      </c>
      <c r="L22" s="9"/>
      <c r="M22" s="9"/>
      <c r="N22" s="21"/>
      <c r="O22" s="22"/>
      <c r="P22" s="23"/>
      <c r="Q22" s="24"/>
      <c r="R22" s="24"/>
      <c r="S22" s="21"/>
    </row>
    <row r="23" spans="1:19" ht="45" x14ac:dyDescent="0.25">
      <c r="A23" s="3">
        <v>18</v>
      </c>
      <c r="B23" s="35" t="s">
        <v>25</v>
      </c>
      <c r="C23" s="28" t="s">
        <v>36</v>
      </c>
      <c r="D23" s="29">
        <v>1</v>
      </c>
      <c r="E23" s="30" t="s">
        <v>12</v>
      </c>
      <c r="F23" s="32">
        <v>62262.97</v>
      </c>
      <c r="G23" s="20">
        <v>68489.27</v>
      </c>
      <c r="H23" s="20">
        <v>68147</v>
      </c>
      <c r="I23" s="18">
        <f t="shared" si="0"/>
        <v>62262.97</v>
      </c>
      <c r="J23" s="2">
        <f t="shared" si="1"/>
        <v>5.6215393611423856</v>
      </c>
      <c r="K23" s="2">
        <f t="shared" si="2"/>
        <v>62262.97</v>
      </c>
      <c r="L23" s="9"/>
      <c r="M23" s="9"/>
      <c r="N23" s="21"/>
      <c r="O23" s="22"/>
      <c r="P23" s="23"/>
      <c r="Q23" s="24"/>
      <c r="R23" s="24"/>
      <c r="S23" s="21"/>
    </row>
    <row r="24" spans="1:19" ht="30" x14ac:dyDescent="0.25">
      <c r="A24" s="3">
        <v>19</v>
      </c>
      <c r="B24" s="35" t="s">
        <v>25</v>
      </c>
      <c r="C24" s="28" t="s">
        <v>37</v>
      </c>
      <c r="D24" s="29">
        <v>4</v>
      </c>
      <c r="E24" s="30" t="s">
        <v>12</v>
      </c>
      <c r="F24" s="32">
        <v>16732.09</v>
      </c>
      <c r="G24" s="20">
        <v>18405.3</v>
      </c>
      <c r="H24" s="20">
        <v>18314</v>
      </c>
      <c r="I24" s="18">
        <f t="shared" si="0"/>
        <v>16732.09</v>
      </c>
      <c r="J24" s="2">
        <f t="shared" si="1"/>
        <v>5.6226114414689059</v>
      </c>
      <c r="K24" s="2">
        <f t="shared" si="2"/>
        <v>66928.36</v>
      </c>
      <c r="L24" s="9"/>
      <c r="M24" s="9"/>
      <c r="N24" s="21"/>
      <c r="O24" s="22"/>
      <c r="P24" s="23"/>
      <c r="Q24" s="24"/>
      <c r="R24" s="24"/>
      <c r="S24" s="21"/>
    </row>
    <row r="25" spans="1:19" ht="30" x14ac:dyDescent="0.25">
      <c r="A25" s="3">
        <v>20</v>
      </c>
      <c r="B25" s="34" t="s">
        <v>41</v>
      </c>
      <c r="C25" s="28" t="s">
        <v>38</v>
      </c>
      <c r="D25" s="29">
        <v>7</v>
      </c>
      <c r="E25" s="30" t="s">
        <v>12</v>
      </c>
      <c r="F25" s="32">
        <v>15262.38</v>
      </c>
      <c r="G25" s="20">
        <v>16788.62</v>
      </c>
      <c r="H25" s="20">
        <v>16705</v>
      </c>
      <c r="I25" s="18">
        <f t="shared" si="0"/>
        <v>15262.38</v>
      </c>
      <c r="J25" s="2">
        <f t="shared" si="1"/>
        <v>5.6220280988797011</v>
      </c>
      <c r="K25" s="2">
        <f t="shared" si="2"/>
        <v>106836.66</v>
      </c>
      <c r="L25" s="9"/>
      <c r="M25" s="9"/>
      <c r="N25" s="21"/>
      <c r="O25" s="22"/>
      <c r="P25" s="23"/>
      <c r="Q25" s="24"/>
      <c r="R25" s="24"/>
      <c r="S25" s="21"/>
    </row>
    <row r="26" spans="1:19" ht="60" x14ac:dyDescent="0.25">
      <c r="A26" s="3">
        <v>21</v>
      </c>
      <c r="B26" s="34" t="s">
        <v>41</v>
      </c>
      <c r="C26" s="28" t="s">
        <v>39</v>
      </c>
      <c r="D26" s="29">
        <v>23</v>
      </c>
      <c r="E26" s="30" t="s">
        <v>12</v>
      </c>
      <c r="F26" s="31">
        <v>20188.330000000002</v>
      </c>
      <c r="G26" s="20">
        <v>22207.16</v>
      </c>
      <c r="H26" s="20">
        <v>22097</v>
      </c>
      <c r="I26" s="18">
        <f t="shared" si="0"/>
        <v>20188.330000000002</v>
      </c>
      <c r="J26" s="2">
        <f t="shared" si="1"/>
        <v>5.6225984479948083</v>
      </c>
      <c r="K26" s="2">
        <f t="shared" si="2"/>
        <v>464331.59</v>
      </c>
      <c r="L26" s="9"/>
      <c r="M26" s="9"/>
      <c r="N26" s="21"/>
      <c r="O26" s="22"/>
      <c r="P26" s="23"/>
      <c r="Q26" s="24"/>
      <c r="R26" s="24"/>
      <c r="S26" s="21"/>
    </row>
    <row r="27" spans="1:19" ht="60" x14ac:dyDescent="0.25">
      <c r="A27" s="3">
        <v>22</v>
      </c>
      <c r="B27" s="34" t="s">
        <v>41</v>
      </c>
      <c r="C27" s="28" t="s">
        <v>40</v>
      </c>
      <c r="D27" s="29">
        <v>2</v>
      </c>
      <c r="E27" s="30" t="s">
        <v>12</v>
      </c>
      <c r="F27" s="31">
        <v>12718.65</v>
      </c>
      <c r="G27" s="20">
        <v>13990.52</v>
      </c>
      <c r="H27" s="20">
        <v>13921</v>
      </c>
      <c r="I27" s="18">
        <f t="shared" si="0"/>
        <v>12718.65</v>
      </c>
      <c r="J27" s="2">
        <f t="shared" si="1"/>
        <v>5.6223822408767123</v>
      </c>
      <c r="K27" s="2">
        <f t="shared" si="2"/>
        <v>25437.3</v>
      </c>
      <c r="L27" s="9"/>
      <c r="M27" s="9"/>
      <c r="N27" s="21"/>
      <c r="O27" s="22"/>
      <c r="P27" s="23"/>
      <c r="Q27" s="24"/>
      <c r="R27" s="24"/>
      <c r="S27" s="21"/>
    </row>
    <row r="28" spans="1:19" x14ac:dyDescent="0.25">
      <c r="A28" s="39" t="s">
        <v>10</v>
      </c>
      <c r="B28" s="39"/>
      <c r="C28" s="39"/>
      <c r="D28" s="39"/>
      <c r="E28" s="39"/>
      <c r="F28" s="39"/>
      <c r="G28" s="39"/>
      <c r="H28" s="39"/>
      <c r="I28" s="39"/>
      <c r="J28" s="39"/>
      <c r="K28" s="16">
        <f>SUM(K6:K27)</f>
        <v>3824788.9499999997</v>
      </c>
      <c r="L28" s="10"/>
      <c r="M28" s="4"/>
      <c r="N28" s="25"/>
      <c r="O28" s="26"/>
      <c r="P28" s="23"/>
      <c r="Q28" s="24"/>
      <c r="R28" s="24"/>
      <c r="S28" s="27"/>
    </row>
    <row r="29" spans="1:19" ht="15.75" x14ac:dyDescent="0.25">
      <c r="A29" s="5"/>
      <c r="B29" s="33"/>
      <c r="C29" s="5"/>
      <c r="D29" s="5"/>
      <c r="E29" s="5"/>
      <c r="F29" s="5"/>
      <c r="G29" s="5"/>
      <c r="H29" s="5"/>
      <c r="I29" s="5"/>
      <c r="J29" s="5"/>
      <c r="K29" s="5"/>
      <c r="P29" s="15"/>
    </row>
    <row r="30" spans="1:19" ht="15.75" x14ac:dyDescent="0.25">
      <c r="A30" s="5" t="s">
        <v>21</v>
      </c>
      <c r="B30" s="33"/>
      <c r="C30" s="5"/>
      <c r="D30" s="5"/>
      <c r="E30" s="5"/>
      <c r="F30" s="8"/>
      <c r="G30" s="5"/>
      <c r="H30" s="5"/>
      <c r="I30" s="5"/>
      <c r="J30" s="5"/>
      <c r="K30" s="9"/>
      <c r="L30" s="10"/>
      <c r="P30" s="15"/>
    </row>
    <row r="31" spans="1:19" ht="15.75" x14ac:dyDescent="0.25">
      <c r="A31" s="5" t="s">
        <v>22</v>
      </c>
      <c r="B31" s="33"/>
      <c r="C31" s="5"/>
      <c r="D31" s="5"/>
      <c r="E31" s="5"/>
      <c r="F31" s="5"/>
      <c r="G31" s="5"/>
      <c r="H31" s="5"/>
      <c r="I31" s="5"/>
      <c r="J31" s="5"/>
      <c r="K31" s="11"/>
      <c r="L31" s="12"/>
      <c r="P31" s="15"/>
    </row>
    <row r="32" spans="1:19" ht="15.75" x14ac:dyDescent="0.25">
      <c r="A32" s="5" t="s">
        <v>23</v>
      </c>
      <c r="B32" s="33"/>
      <c r="C32" s="5"/>
      <c r="D32" s="5"/>
      <c r="E32" s="5"/>
      <c r="F32" s="5"/>
      <c r="G32" s="5"/>
      <c r="H32" s="5"/>
      <c r="I32" s="5"/>
      <c r="J32" s="6"/>
      <c r="K32" s="5"/>
      <c r="P32" s="15"/>
    </row>
    <row r="33" spans="1:11" ht="15.75" x14ac:dyDescent="0.25">
      <c r="A33" s="5"/>
      <c r="B33" s="33"/>
      <c r="C33" s="37"/>
      <c r="D33" s="37"/>
      <c r="E33" s="7"/>
      <c r="F33" s="37"/>
      <c r="G33" s="37"/>
      <c r="H33" s="7"/>
      <c r="I33" s="7"/>
      <c r="J33" s="7"/>
      <c r="K33" s="7"/>
    </row>
  </sheetData>
  <mergeCells count="14">
    <mergeCell ref="C33:D33"/>
    <mergeCell ref="F33:G33"/>
    <mergeCell ref="L4:L5"/>
    <mergeCell ref="A28:J28"/>
    <mergeCell ref="A1:K1"/>
    <mergeCell ref="A2:K2"/>
    <mergeCell ref="A4:A5"/>
    <mergeCell ref="C4:C5"/>
    <mergeCell ref="D4:D5"/>
    <mergeCell ref="E4:E5"/>
    <mergeCell ref="F4:H4"/>
    <mergeCell ref="I4:I5"/>
    <mergeCell ref="J4:J5"/>
    <mergeCell ref="K4:K5"/>
  </mergeCells>
  <pageMargins left="0.7" right="0.7" top="0.75" bottom="0.75" header="0.3" footer="0.3"/>
  <pageSetup paperSize="9" scale="79" fitToHeight="0" orientation="landscape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Новая</vt:lpstr>
      <vt:lpstr>Новая!Область_печати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Каппелли Виталий</dc:creator>
  <cp:lastModifiedBy>Отдел закупок</cp:lastModifiedBy>
  <cp:lastPrinted>2026-08-07T11:35:05Z</cp:lastPrinted>
  <dcterms:created xsi:type="dcterms:W3CDTF">2014-10-03T10:48:43Z</dcterms:created>
  <dcterms:modified xsi:type="dcterms:W3CDTF">2026-08-07T11:35:20Z</dcterms:modified>
</cp:coreProperties>
</file>