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105" yWindow="120" windowWidth="15120" windowHeight="8010"/>
  </bookViews>
  <sheets>
    <sheet name="Лист1" sheetId="2" r:id="rId1"/>
  </sheets>
  <calcPr calcId="145621"/>
</workbook>
</file>

<file path=xl/calcChain.xml><?xml version="1.0" encoding="utf-8"?>
<calcChain xmlns="http://schemas.openxmlformats.org/spreadsheetml/2006/main">
  <c r="N21" i="2" l="1"/>
  <c r="N22" i="2"/>
  <c r="L21" i="2" l="1"/>
  <c r="P18" i="2"/>
  <c r="P19" i="2"/>
  <c r="P20" i="2"/>
  <c r="L22" i="2"/>
  <c r="M22" i="2" s="1"/>
  <c r="N18" i="2"/>
  <c r="O18" i="2" s="1"/>
  <c r="N19" i="2"/>
  <c r="N20" i="2"/>
  <c r="O20" i="2" s="1"/>
  <c r="O21" i="2"/>
  <c r="L18" i="2"/>
  <c r="M18" i="2" s="1"/>
  <c r="L19" i="2"/>
  <c r="M19" i="2" s="1"/>
  <c r="L20" i="2"/>
  <c r="M20" i="2" s="1"/>
  <c r="M21" i="2"/>
  <c r="P21" i="2" s="1"/>
  <c r="O19" i="2" l="1"/>
  <c r="O22" i="2"/>
  <c r="P22" i="2" l="1"/>
  <c r="P23" i="2" s="1"/>
  <c r="K13" i="2" l="1"/>
</calcChain>
</file>

<file path=xl/sharedStrings.xml><?xml version="1.0" encoding="utf-8"?>
<sst xmlns="http://schemas.openxmlformats.org/spreadsheetml/2006/main" count="36" uniqueCount="32">
  <si>
    <t>№</t>
  </si>
  <si>
    <t>Среднее квадратичное отклонение</t>
  </si>
  <si>
    <t>Объект закупки</t>
  </si>
  <si>
    <t>Кол-во</t>
  </si>
  <si>
    <t>Ед. изм.</t>
  </si>
  <si>
    <t xml:space="preserve">Расчет начальной (максимальной) цены договора методом сопоставимых рыночных цен (анализа рынка)    </t>
  </si>
  <si>
    <t xml:space="preserve">Начальная (максимальная) цена единицы продукции   </t>
  </si>
  <si>
    <t xml:space="preserve">Средняя арифметическая величина цены единицы продукции                                                                                                       </t>
  </si>
  <si>
    <t xml:space="preserve">Основные характеристики объекта закупки   </t>
  </si>
  <si>
    <t>Метод сопоставимых рыночных цен (анализа рынка)</t>
  </si>
  <si>
    <t>Согласно техническому заданию</t>
  </si>
  <si>
    <t xml:space="preserve">Начальная (максимальная цена)
 </t>
  </si>
  <si>
    <t xml:space="preserve">Коэффициент вариации (%)  </t>
  </si>
  <si>
    <t>шт</t>
  </si>
  <si>
    <t>Определение начальной (максимальной) цены контракта с единственным поставщиком</t>
  </si>
  <si>
    <t xml:space="preserve">Используемый метод определения НМЦК с обоснованием:      </t>
  </si>
  <si>
    <t xml:space="preserve"> </t>
  </si>
  <si>
    <t>Цена единицы продукции, указанная в источнике №1 , (руб.)</t>
  </si>
  <si>
    <t>Цена единицы продукции, указанная в источнике №2 , (руб.), 2</t>
  </si>
  <si>
    <t>Цена единицы продукции, указанная в источнике №3 , (руб.), 3</t>
  </si>
  <si>
    <t>ОКПД 2</t>
  </si>
  <si>
    <t xml:space="preserve"> НМЦК</t>
  </si>
  <si>
    <t xml:space="preserve">на изготовление и поставку сувенирной продукции для нужд ФГБУ «Воронежский государственный заповедник»     </t>
  </si>
  <si>
    <t>Цена единицы продукции, указанная в источнике №3 , (руб.), 4</t>
  </si>
  <si>
    <t>Сумка холщовая цветная</t>
  </si>
  <si>
    <t>Наклейки эпоксидные</t>
  </si>
  <si>
    <t>Носки</t>
  </si>
  <si>
    <t>Ручка</t>
  </si>
  <si>
    <t>Ежедневник А5</t>
  </si>
  <si>
    <t>18.12.16.000</t>
  </si>
  <si>
    <t>Расчет НМЦК производится в соответствии с Методическими рекомендациями по применению методов определения начальной (максимальной) цены контракта, цены контракта, заключаемого с единственным поставщиком (подрядчиком, исполнителем) утвержденными приказом Минэкономразвития России от 2 октября 2013 г. N 567 "Об утверждении Методических рекомендаций по применению методов определения начальной (максимальной) цены контракта, цены контракта, заключаемого с единственным поставщиком (подрядчиком, исполнителем)"
код ОКПД 2 18.12.16.000  предмета закупки отсутствует в ПП РФ 1875
Особенности определения НМЦК, установленные п.7 ППРФ 1875, при применении в соответствии с 44-ФЗ метода сопоставимых рыночных цен (анализа рынка) производится при осуществления закупки, объект закупки которой включает товары, указанные в позициях 1 - 145 приложения N 1 к ПП РФ №1875 и (или) позициях 1 - 433 приложения N 2 к ПП РФ №1875 (пп. «в» п.7 ПП РФ 1875). 
В соответствии с требованиями Постановления Правительства РФ от 23.12.2024 N 1875 заказчики обязаны установить преимущество российским товарам при закупках товаров (в том числе поставляемых при выполнении закупаемых работ, оказании закупаемых услуг), происходящих из иностранных государств, работ, услуг, соответственно выполняемых, оказываемых иностранными гражданами, иностранными юридическими лицами. Защитная мера ограничение, преимущество применяются исключительно при проведении конкурентных способов определения поставщика (подрядчика, исполнителя) и при осуществлении закупки, предусмотренной частью 12 статьи 93 Закона N 44-ФЗ (п. 4.2 Информационного письма Минфина России от 31.01.2025 N 24-01-06/8697 "О применении положений постановления Правительства Российской Федерации от 23 декабря 2024 г. N 1875 "О мерах по предоставлению национального режима при осуществлении закупок товаров, работ, услуг для обеспечения государственных и муниципальных нужд, закупок товаров, работ, услуг отдельными видами юридических лиц").</t>
  </si>
  <si>
    <t>Дата подготовки расчета НМЦК:   26.06.2026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</si>
</sst>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р_."/>
  </numFmts>
  <fonts count="12" x14ac:knownFonts="1">
    <font>
      <sz val="11"/>
      <color theme="1"/>
      <name val="Calibri"/>
      <family val="2"/>
      <charset val="204"/>
      <scheme val="minor"/>
    </font>
    <font>
      <sz val="12"/>
      <name val="Times New Roman"/>
      <family val="1"/>
      <charset val="204"/>
    </font>
    <font>
      <sz val="11"/>
      <name val="Calibri"/>
      <family val="2"/>
      <charset val="204"/>
      <scheme val="minor"/>
    </font>
    <font>
      <sz val="12"/>
      <name val="Calibri"/>
      <family val="2"/>
      <charset val="204"/>
      <scheme val="minor"/>
    </font>
    <font>
      <b/>
      <sz val="10"/>
      <name val="Times New Roman"/>
      <family val="1"/>
      <charset val="204"/>
    </font>
    <font>
      <sz val="10"/>
      <name val="Calibri"/>
      <family val="2"/>
      <charset val="204"/>
      <scheme val="minor"/>
    </font>
    <font>
      <b/>
      <i/>
      <sz val="10"/>
      <name val="Arial"/>
      <family val="2"/>
      <charset val="204"/>
    </font>
    <font>
      <sz val="10"/>
      <name val="Times New Roman"/>
      <family val="1"/>
      <charset val="204"/>
    </font>
    <font>
      <sz val="7"/>
      <name val="Arial"/>
      <family val="2"/>
      <charset val="204"/>
    </font>
    <font>
      <sz val="11"/>
      <name val="Times New Roman"/>
      <family val="1"/>
      <charset val="204"/>
    </font>
    <font>
      <b/>
      <sz val="12"/>
      <name val="Times New Roman"/>
      <family val="1"/>
      <charset val="204"/>
    </font>
    <font>
      <sz val="10"/>
      <color rgb="FFFF0000"/>
      <name val="Times New Roman"/>
      <family val="1"/>
      <charset val="204"/>
    </font>
  </fonts>
  <fills count="3">
    <fill>
      <patternFill patternType="none"/>
    </fill>
    <fill>
      <patternFill patternType="gray125"/>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83">
    <xf numFmtId="0" fontId="0" fillId="0" borderId="0" xfId="0"/>
    <xf numFmtId="0" fontId="0" fillId="0" borderId="0" xfId="0" applyBorder="1"/>
    <xf numFmtId="0" fontId="2" fillId="0" borderId="0" xfId="0" applyFont="1"/>
    <xf numFmtId="0" fontId="3" fillId="0" borderId="0" xfId="0" applyFont="1"/>
    <xf numFmtId="0" fontId="3" fillId="0" borderId="0" xfId="0" applyFont="1" applyBorder="1"/>
    <xf numFmtId="0" fontId="1" fillId="0" borderId="0" xfId="0" applyFont="1" applyAlignment="1">
      <alignment horizontal="center" vertical="center"/>
    </xf>
    <xf numFmtId="0" fontId="2" fillId="0" borderId="6" xfId="0" applyFont="1" applyBorder="1"/>
    <xf numFmtId="0" fontId="1" fillId="0" borderId="11" xfId="0" applyFont="1" applyBorder="1" applyAlignment="1">
      <alignment vertical="center" wrapText="1"/>
    </xf>
    <xf numFmtId="0" fontId="1" fillId="0" borderId="0" xfId="0" applyFont="1" applyBorder="1" applyAlignment="1">
      <alignment vertical="center" wrapText="1"/>
    </xf>
    <xf numFmtId="0" fontId="3" fillId="0" borderId="0" xfId="0" applyFont="1" applyBorder="1" applyAlignment="1">
      <alignment vertical="center" wrapText="1"/>
    </xf>
    <xf numFmtId="0" fontId="2" fillId="0" borderId="0" xfId="0" applyFont="1" applyBorder="1"/>
    <xf numFmtId="0" fontId="1" fillId="0" borderId="0" xfId="0" applyFont="1" applyBorder="1" applyAlignment="1">
      <alignment horizontal="left" vertical="center" wrapText="1"/>
    </xf>
    <xf numFmtId="0" fontId="5" fillId="0" borderId="0" xfId="0" applyFont="1"/>
    <xf numFmtId="0" fontId="5" fillId="0" borderId="0" xfId="0" applyFont="1" applyBorder="1"/>
    <xf numFmtId="0" fontId="6" fillId="0" borderId="0" xfId="0" applyFont="1" applyBorder="1" applyAlignment="1">
      <alignment wrapText="1"/>
    </xf>
    <xf numFmtId="0" fontId="7" fillId="0" borderId="1" xfId="0" applyFont="1" applyBorder="1" applyAlignment="1">
      <alignment horizontal="center" vertical="center" wrapText="1"/>
    </xf>
    <xf numFmtId="2" fontId="8" fillId="0" borderId="0" xfId="0" applyNumberFormat="1" applyFont="1" applyBorder="1" applyAlignment="1">
      <alignment horizontal="right" wrapText="1"/>
    </xf>
    <xf numFmtId="2" fontId="2" fillId="0" borderId="0" xfId="0" applyNumberFormat="1" applyFont="1" applyBorder="1"/>
    <xf numFmtId="4" fontId="5" fillId="0" borderId="0" xfId="0" applyNumberFormat="1" applyFont="1" applyBorder="1" applyAlignment="1">
      <alignment horizontal="right" wrapText="1"/>
    </xf>
    <xf numFmtId="4" fontId="5" fillId="0" borderId="0" xfId="0" applyNumberFormat="1" applyFont="1" applyBorder="1"/>
    <xf numFmtId="0" fontId="9" fillId="0" borderId="0" xfId="0" applyFont="1"/>
    <xf numFmtId="164" fontId="3" fillId="0" borderId="0" xfId="0" applyNumberFormat="1" applyFont="1"/>
    <xf numFmtId="164" fontId="1" fillId="0" borderId="0" xfId="0" applyNumberFormat="1" applyFont="1" applyAlignment="1">
      <alignment horizontal="center" vertical="center"/>
    </xf>
    <xf numFmtId="164" fontId="3" fillId="0" borderId="0" xfId="0" applyNumberFormat="1" applyFont="1" applyBorder="1"/>
    <xf numFmtId="164" fontId="1" fillId="0" borderId="0" xfId="0" applyNumberFormat="1" applyFont="1" applyBorder="1" applyAlignment="1">
      <alignment horizontal="left" vertical="center" wrapText="1"/>
    </xf>
    <xf numFmtId="164" fontId="2" fillId="0" borderId="0" xfId="0" applyNumberFormat="1" applyFont="1"/>
    <xf numFmtId="164" fontId="7" fillId="0" borderId="1" xfId="0" applyNumberFormat="1" applyFont="1" applyBorder="1" applyAlignment="1">
      <alignment horizontal="center" vertical="center" wrapText="1"/>
    </xf>
    <xf numFmtId="164" fontId="9" fillId="0" borderId="0" xfId="0" applyNumberFormat="1" applyFont="1"/>
    <xf numFmtId="164" fontId="0" fillId="0" borderId="0" xfId="0" applyNumberFormat="1"/>
    <xf numFmtId="164" fontId="3" fillId="0" borderId="6" xfId="0" applyNumberFormat="1" applyFont="1" applyBorder="1"/>
    <xf numFmtId="10" fontId="3" fillId="0" borderId="0" xfId="0" applyNumberFormat="1" applyFont="1"/>
    <xf numFmtId="10" fontId="1" fillId="0" borderId="0" xfId="0" applyNumberFormat="1" applyFont="1" applyAlignment="1">
      <alignment horizontal="center" vertical="center"/>
    </xf>
    <xf numFmtId="10" fontId="3" fillId="0" borderId="0" xfId="0" applyNumberFormat="1" applyFont="1" applyBorder="1"/>
    <xf numFmtId="10" fontId="1" fillId="0" borderId="0" xfId="0" applyNumberFormat="1" applyFont="1" applyBorder="1" applyAlignment="1">
      <alignment horizontal="left" vertical="center" wrapText="1"/>
    </xf>
    <xf numFmtId="10" fontId="2" fillId="0" borderId="0" xfId="0" applyNumberFormat="1" applyFont="1"/>
    <xf numFmtId="10" fontId="7" fillId="0" borderId="1" xfId="0" applyNumberFormat="1" applyFont="1" applyBorder="1" applyAlignment="1">
      <alignment horizontal="center" vertical="center" wrapText="1"/>
    </xf>
    <xf numFmtId="10" fontId="9" fillId="0" borderId="0" xfId="0" applyNumberFormat="1" applyFont="1"/>
    <xf numFmtId="10" fontId="0" fillId="0" borderId="0" xfId="0" applyNumberFormat="1"/>
    <xf numFmtId="164" fontId="2" fillId="0" borderId="0" xfId="0" applyNumberFormat="1" applyFont="1" applyBorder="1"/>
    <xf numFmtId="164" fontId="9" fillId="0" borderId="0" xfId="0" applyNumberFormat="1" applyFont="1" applyBorder="1"/>
    <xf numFmtId="164" fontId="0" fillId="0" borderId="0" xfId="0" applyNumberFormat="1" applyBorder="1"/>
    <xf numFmtId="164" fontId="4" fillId="0" borderId="1" xfId="0" applyNumberFormat="1"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xf>
    <xf numFmtId="0" fontId="7" fillId="0" borderId="1" xfId="0" applyFont="1" applyBorder="1" applyAlignment="1">
      <alignment horizontal="left" vertical="center" wrapText="1"/>
    </xf>
    <xf numFmtId="164" fontId="7" fillId="0" borderId="2" xfId="0" applyNumberFormat="1" applyFont="1" applyBorder="1" applyAlignment="1">
      <alignment horizontal="center" vertical="center" wrapText="1"/>
    </xf>
    <xf numFmtId="0" fontId="1" fillId="0" borderId="0" xfId="0" applyFont="1" applyAlignment="1">
      <alignment horizontal="center" vertical="center"/>
    </xf>
    <xf numFmtId="164" fontId="11" fillId="2" borderId="1" xfId="0" applyNumberFormat="1" applyFont="1" applyFill="1" applyBorder="1" applyAlignment="1">
      <alignment horizontal="center" vertical="center" wrapText="1"/>
    </xf>
    <xf numFmtId="10" fontId="7" fillId="0" borderId="1" xfId="0" applyNumberFormat="1" applyFont="1" applyFill="1" applyBorder="1" applyAlignment="1">
      <alignment horizontal="center" vertical="center" wrapText="1"/>
    </xf>
    <xf numFmtId="0" fontId="9" fillId="0" borderId="7" xfId="0" applyFont="1" applyBorder="1" applyAlignment="1">
      <alignment horizontal="center" vertical="top" wrapText="1"/>
    </xf>
    <xf numFmtId="0" fontId="9" fillId="0" borderId="8" xfId="0" applyFont="1" applyBorder="1" applyAlignment="1">
      <alignment horizontal="center" vertical="top" wrapText="1"/>
    </xf>
    <xf numFmtId="0" fontId="9" fillId="0" borderId="9" xfId="0" applyFont="1" applyBorder="1" applyAlignment="1">
      <alignment horizontal="center" vertical="top" wrapText="1"/>
    </xf>
    <xf numFmtId="164" fontId="7" fillId="0" borderId="12" xfId="0" applyNumberFormat="1" applyFont="1" applyBorder="1" applyAlignment="1">
      <alignment horizontal="center" vertical="center" wrapText="1"/>
    </xf>
    <xf numFmtId="164" fontId="7" fillId="0" borderId="13" xfId="0" applyNumberFormat="1" applyFont="1" applyBorder="1" applyAlignment="1">
      <alignment horizontal="center" vertical="center" wrapText="1"/>
    </xf>
    <xf numFmtId="164" fontId="7" fillId="0" borderId="11" xfId="0" applyNumberFormat="1" applyFont="1" applyBorder="1" applyAlignment="1">
      <alignment horizontal="center" vertical="center" wrapText="1"/>
    </xf>
    <xf numFmtId="164" fontId="7" fillId="0" borderId="6" xfId="0" applyNumberFormat="1" applyFont="1" applyBorder="1" applyAlignment="1">
      <alignment horizontal="center" vertical="center" wrapText="1"/>
    </xf>
    <xf numFmtId="164" fontId="10" fillId="0" borderId="2" xfId="0" applyNumberFormat="1" applyFont="1" applyBorder="1" applyAlignment="1">
      <alignment horizontal="left" vertical="center" wrapText="1"/>
    </xf>
    <xf numFmtId="164" fontId="10" fillId="0" borderId="3" xfId="0" applyNumberFormat="1" applyFont="1" applyBorder="1" applyAlignment="1">
      <alignment horizontal="left" vertical="center" wrapText="1"/>
    </xf>
    <xf numFmtId="164" fontId="10" fillId="0" borderId="4" xfId="0" applyNumberFormat="1" applyFont="1" applyBorder="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1" xfId="0" applyFont="1" applyBorder="1" applyAlignment="1">
      <alignment horizontal="left" vertical="center"/>
    </xf>
    <xf numFmtId="0" fontId="1" fillId="0" borderId="2" xfId="0" applyFont="1" applyBorder="1" applyAlignment="1">
      <alignment horizontal="right" vertical="center" wrapText="1"/>
    </xf>
    <xf numFmtId="0" fontId="1" fillId="0" borderId="3" xfId="0" applyFont="1" applyBorder="1" applyAlignment="1">
      <alignment horizontal="right" vertical="center" wrapText="1"/>
    </xf>
    <xf numFmtId="0" fontId="1" fillId="0" borderId="4" xfId="0" applyFont="1" applyBorder="1" applyAlignment="1">
      <alignment horizontal="right" vertical="center" wrapText="1"/>
    </xf>
    <xf numFmtId="0" fontId="1" fillId="0" borderId="10" xfId="0" applyFont="1" applyBorder="1" applyAlignment="1">
      <alignment horizontal="left" vertical="center" wrapText="1"/>
    </xf>
    <xf numFmtId="0" fontId="1" fillId="0" borderId="12" xfId="0" applyFont="1" applyBorder="1" applyAlignment="1">
      <alignment horizontal="right" vertical="center" wrapText="1"/>
    </xf>
    <xf numFmtId="0" fontId="1" fillId="0" borderId="5" xfId="0" applyFont="1" applyBorder="1" applyAlignment="1">
      <alignment horizontal="right" vertical="center" wrapText="1"/>
    </xf>
    <xf numFmtId="0" fontId="1" fillId="0" borderId="13" xfId="0" applyFont="1" applyBorder="1" applyAlignment="1">
      <alignment horizontal="righ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9" fillId="0" borderId="0" xfId="0" applyFont="1" applyAlignment="1">
      <alignment horizontal="left" vertical="center" wrapText="1"/>
    </xf>
    <xf numFmtId="0" fontId="9" fillId="0" borderId="0" xfId="0" applyFont="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9" fillId="0" borderId="5" xfId="0" applyFont="1" applyBorder="1" applyAlignment="1">
      <alignment horizontal="left" vertical="center" wrapText="1"/>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4" fillId="0" borderId="4" xfId="0" applyFont="1" applyBorder="1" applyAlignment="1">
      <alignment horizontal="right" vertic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9"/>
  <sheetViews>
    <sheetView tabSelected="1" topLeftCell="A10" zoomScaleNormal="100" workbookViewId="0">
      <selection activeCell="N21" sqref="N21"/>
    </sheetView>
  </sheetViews>
  <sheetFormatPr defaultColWidth="0" defaultRowHeight="15" zeroHeight="1" x14ac:dyDescent="0.25"/>
  <cols>
    <col min="1" max="1" width="3.42578125" customWidth="1"/>
    <col min="2" max="2" width="4.5703125" customWidth="1"/>
    <col min="3" max="3" width="33.7109375" customWidth="1"/>
    <col min="4" max="4" width="7.5703125" customWidth="1"/>
    <col min="5" max="5" width="7.42578125" customWidth="1"/>
    <col min="6" max="6" width="13.7109375" customWidth="1"/>
    <col min="7" max="7" width="12.28515625" customWidth="1"/>
    <col min="8" max="9" width="14.140625" customWidth="1"/>
    <col min="10" max="10" width="5.42578125" customWidth="1"/>
    <col min="11" max="11" width="5.28515625" style="28" customWidth="1"/>
    <col min="12" max="12" width="11.5703125" customWidth="1"/>
    <col min="13" max="13" width="10.7109375" customWidth="1"/>
    <col min="14" max="14" width="12.42578125" style="28" customWidth="1"/>
    <col min="15" max="15" width="12.85546875" style="37" customWidth="1"/>
    <col min="16" max="16" width="16.28515625" style="40" customWidth="1"/>
    <col min="17" max="17" width="4.140625" customWidth="1"/>
    <col min="18" max="19" width="9.140625" hidden="1" customWidth="1"/>
    <col min="20" max="20" width="12.140625" hidden="1" customWidth="1"/>
    <col min="21" max="21" width="11.7109375" hidden="1" customWidth="1"/>
    <col min="22" max="24" width="0" hidden="1" customWidth="1"/>
    <col min="25" max="26" width="9.140625" hidden="1" customWidth="1"/>
    <col min="27" max="27" width="12.140625" hidden="1" customWidth="1"/>
    <col min="28" max="28" width="11.7109375" hidden="1" customWidth="1"/>
    <col min="29" max="34" width="0" hidden="1" customWidth="1"/>
    <col min="35" max="16384" width="9.140625" hidden="1"/>
  </cols>
  <sheetData>
    <row r="1" spans="1:23" s="2" customFormat="1" ht="15.75" hidden="1" x14ac:dyDescent="0.25">
      <c r="B1" s="3"/>
      <c r="C1" s="3"/>
      <c r="D1" s="3"/>
      <c r="E1" s="3"/>
      <c r="F1" s="3"/>
      <c r="G1" s="3"/>
      <c r="H1" s="3"/>
      <c r="I1" s="3"/>
      <c r="J1" s="3"/>
      <c r="K1" s="21"/>
      <c r="L1" s="3"/>
      <c r="M1" s="3"/>
      <c r="N1" s="21"/>
      <c r="O1" s="30"/>
      <c r="P1" s="23"/>
    </row>
    <row r="2" spans="1:23" s="2" customFormat="1" ht="15.75" hidden="1" x14ac:dyDescent="0.25">
      <c r="B2" s="3"/>
      <c r="C2" s="3"/>
      <c r="D2" s="3"/>
      <c r="E2" s="3"/>
      <c r="F2" s="3"/>
      <c r="G2" s="3"/>
      <c r="H2" s="3"/>
      <c r="I2" s="3"/>
      <c r="J2" s="3"/>
      <c r="K2" s="21"/>
      <c r="L2" s="3"/>
      <c r="M2" s="3"/>
      <c r="N2" s="21"/>
      <c r="O2" s="30"/>
      <c r="P2" s="23"/>
    </row>
    <row r="3" spans="1:23" s="2" customFormat="1" ht="15.75" hidden="1" x14ac:dyDescent="0.25">
      <c r="B3" s="3"/>
      <c r="C3" s="3"/>
      <c r="D3" s="3"/>
      <c r="E3" s="3"/>
      <c r="F3" s="3"/>
      <c r="G3" s="3"/>
      <c r="H3" s="3"/>
      <c r="I3" s="3"/>
      <c r="J3" s="3"/>
      <c r="K3" s="21"/>
      <c r="L3" s="3"/>
      <c r="M3" s="3"/>
      <c r="N3" s="21"/>
      <c r="O3" s="30"/>
      <c r="P3" s="23"/>
    </row>
    <row r="4" spans="1:23" s="2" customFormat="1" ht="15.75" x14ac:dyDescent="0.25">
      <c r="B4" s="59" t="s">
        <v>14</v>
      </c>
      <c r="C4" s="59"/>
      <c r="D4" s="59"/>
      <c r="E4" s="59"/>
      <c r="F4" s="59"/>
      <c r="G4" s="59"/>
      <c r="H4" s="59"/>
      <c r="I4" s="59"/>
      <c r="J4" s="59"/>
      <c r="K4" s="59"/>
      <c r="L4" s="59"/>
      <c r="M4" s="59"/>
      <c r="N4" s="59"/>
      <c r="O4" s="59"/>
      <c r="P4" s="59"/>
    </row>
    <row r="5" spans="1:23" s="2" customFormat="1" ht="15.75" x14ac:dyDescent="0.25">
      <c r="B5" s="60" t="s">
        <v>22</v>
      </c>
      <c r="C5" s="59"/>
      <c r="D5" s="59"/>
      <c r="E5" s="59"/>
      <c r="F5" s="59"/>
      <c r="G5" s="59"/>
      <c r="H5" s="59"/>
      <c r="I5" s="59"/>
      <c r="J5" s="59"/>
      <c r="K5" s="59"/>
      <c r="L5" s="59"/>
      <c r="M5" s="59"/>
      <c r="N5" s="59"/>
      <c r="O5" s="59"/>
      <c r="P5" s="59"/>
    </row>
    <row r="6" spans="1:23" s="2" customFormat="1" ht="15.75" x14ac:dyDescent="0.25">
      <c r="B6" s="5"/>
      <c r="C6" s="5"/>
      <c r="D6" s="5"/>
      <c r="E6" s="5"/>
      <c r="F6" s="42"/>
      <c r="G6" s="43"/>
      <c r="H6" s="43"/>
      <c r="I6" s="46"/>
      <c r="J6" s="43"/>
      <c r="K6" s="22"/>
      <c r="L6" s="5"/>
      <c r="M6" s="5"/>
      <c r="N6" s="22"/>
      <c r="O6" s="31"/>
      <c r="P6" s="22"/>
    </row>
    <row r="7" spans="1:23" s="2" customFormat="1" ht="15.75" x14ac:dyDescent="0.25">
      <c r="B7" s="5"/>
      <c r="C7" s="3"/>
      <c r="D7" s="3"/>
      <c r="E7" s="3"/>
      <c r="F7" s="3"/>
      <c r="G7" s="3"/>
      <c r="H7" s="3"/>
      <c r="I7" s="3"/>
      <c r="J7" s="3"/>
      <c r="K7" s="21"/>
      <c r="L7" s="3"/>
      <c r="M7" s="3"/>
      <c r="N7" s="21"/>
      <c r="O7" s="30"/>
      <c r="P7" s="23"/>
    </row>
    <row r="8" spans="1:23" s="2" customFormat="1" ht="15.75" customHeight="1" x14ac:dyDescent="0.25">
      <c r="B8" s="62" t="s">
        <v>8</v>
      </c>
      <c r="C8" s="63"/>
      <c r="D8" s="63"/>
      <c r="E8" s="63"/>
      <c r="F8" s="63"/>
      <c r="G8" s="63"/>
      <c r="H8" s="63"/>
      <c r="I8" s="63"/>
      <c r="J8" s="64"/>
      <c r="K8" s="61" t="s">
        <v>10</v>
      </c>
      <c r="L8" s="61"/>
      <c r="M8" s="61"/>
      <c r="N8" s="61"/>
      <c r="O8" s="61"/>
      <c r="P8" s="61"/>
    </row>
    <row r="9" spans="1:23" s="2" customFormat="1" ht="15" customHeight="1" x14ac:dyDescent="0.25">
      <c r="B9" s="62" t="s">
        <v>20</v>
      </c>
      <c r="C9" s="63"/>
      <c r="D9" s="63"/>
      <c r="E9" s="63"/>
      <c r="F9" s="63"/>
      <c r="G9" s="63"/>
      <c r="H9" s="63"/>
      <c r="I9" s="63"/>
      <c r="J9" s="64"/>
      <c r="K9" s="69" t="s">
        <v>29</v>
      </c>
      <c r="L9" s="70"/>
      <c r="M9" s="70"/>
      <c r="N9" s="70"/>
      <c r="O9" s="70"/>
      <c r="P9" s="71"/>
    </row>
    <row r="10" spans="1:23" s="2" customFormat="1" ht="15.75" customHeight="1" x14ac:dyDescent="0.25">
      <c r="B10" s="66" t="s">
        <v>15</v>
      </c>
      <c r="C10" s="67"/>
      <c r="D10" s="67"/>
      <c r="E10" s="67"/>
      <c r="F10" s="67"/>
      <c r="G10" s="67"/>
      <c r="H10" s="67"/>
      <c r="I10" s="67"/>
      <c r="J10" s="68"/>
      <c r="K10" s="65" t="s">
        <v>9</v>
      </c>
      <c r="L10" s="65"/>
      <c r="M10" s="65"/>
      <c r="N10" s="65"/>
      <c r="O10" s="65"/>
      <c r="P10" s="65"/>
    </row>
    <row r="11" spans="1:23" s="2" customFormat="1" ht="15.75" x14ac:dyDescent="0.25">
      <c r="A11" s="6"/>
      <c r="B11" s="7"/>
      <c r="C11" s="8"/>
      <c r="D11" s="9"/>
      <c r="E11" s="4"/>
      <c r="F11" s="4"/>
      <c r="G11" s="4"/>
      <c r="H11" s="4"/>
      <c r="I11" s="4"/>
      <c r="J11" s="4"/>
      <c r="K11" s="23"/>
      <c r="L11" s="4"/>
      <c r="M11" s="4"/>
      <c r="N11" s="23"/>
      <c r="O11" s="32"/>
      <c r="P11" s="29"/>
    </row>
    <row r="12" spans="1:23" s="2" customFormat="1" ht="213" customHeight="1" x14ac:dyDescent="0.25">
      <c r="A12" s="6"/>
      <c r="B12" s="49" t="s">
        <v>30</v>
      </c>
      <c r="C12" s="50"/>
      <c r="D12" s="50"/>
      <c r="E12" s="50"/>
      <c r="F12" s="50"/>
      <c r="G12" s="50"/>
      <c r="H12" s="50"/>
      <c r="I12" s="50"/>
      <c r="J12" s="50"/>
      <c r="K12" s="50"/>
      <c r="L12" s="50"/>
      <c r="M12" s="50"/>
      <c r="N12" s="50"/>
      <c r="O12" s="50"/>
      <c r="P12" s="51"/>
    </row>
    <row r="13" spans="1:23" s="2" customFormat="1" ht="15.75" customHeight="1" x14ac:dyDescent="0.25">
      <c r="A13" s="6"/>
      <c r="B13" s="62" t="s">
        <v>21</v>
      </c>
      <c r="C13" s="63"/>
      <c r="D13" s="63"/>
      <c r="E13" s="63"/>
      <c r="F13" s="63"/>
      <c r="G13" s="63"/>
      <c r="H13" s="63"/>
      <c r="I13" s="63"/>
      <c r="J13" s="64"/>
      <c r="K13" s="56">
        <f>P23</f>
        <v>234526.6</v>
      </c>
      <c r="L13" s="57"/>
      <c r="M13" s="57"/>
      <c r="N13" s="57"/>
      <c r="O13" s="57"/>
      <c r="P13" s="58"/>
    </row>
    <row r="14" spans="1:23" s="2" customFormat="1" ht="15.75" customHeight="1" x14ac:dyDescent="0.25">
      <c r="A14" s="6"/>
      <c r="B14" s="69" t="s">
        <v>31</v>
      </c>
      <c r="C14" s="77"/>
      <c r="D14" s="77"/>
      <c r="E14" s="77"/>
      <c r="F14" s="77"/>
      <c r="G14" s="77"/>
      <c r="H14" s="77"/>
      <c r="I14" s="77"/>
      <c r="J14" s="77"/>
      <c r="K14" s="77"/>
      <c r="L14" s="77"/>
      <c r="M14" s="77"/>
      <c r="N14" s="77"/>
      <c r="O14" s="77"/>
      <c r="P14" s="78"/>
    </row>
    <row r="15" spans="1:23" s="2" customFormat="1" ht="15.75" customHeight="1" x14ac:dyDescent="0.25">
      <c r="A15" s="10"/>
      <c r="B15" s="11"/>
      <c r="C15" s="11"/>
      <c r="D15" s="11"/>
      <c r="E15" s="11"/>
      <c r="F15" s="11"/>
      <c r="G15" s="11"/>
      <c r="H15" s="11"/>
      <c r="I15" s="11"/>
      <c r="J15" s="11"/>
      <c r="K15" s="24"/>
      <c r="L15" s="11"/>
      <c r="M15" s="11"/>
      <c r="N15" s="24"/>
      <c r="O15" s="33"/>
      <c r="P15" s="24"/>
    </row>
    <row r="16" spans="1:23" s="2" customFormat="1" ht="28.5" customHeight="1" x14ac:dyDescent="0.25">
      <c r="B16" s="74" t="s">
        <v>5</v>
      </c>
      <c r="C16" s="75"/>
      <c r="D16" s="75"/>
      <c r="E16" s="75"/>
      <c r="F16" s="75"/>
      <c r="G16" s="75"/>
      <c r="H16" s="75"/>
      <c r="I16" s="75"/>
      <c r="J16" s="75"/>
      <c r="K16" s="75"/>
      <c r="L16" s="75"/>
      <c r="M16" s="75"/>
      <c r="N16" s="75"/>
      <c r="O16" s="75"/>
      <c r="P16" s="76"/>
      <c r="Q16" s="12"/>
      <c r="R16" s="13"/>
      <c r="S16" s="13"/>
      <c r="T16" s="14"/>
      <c r="U16" s="10"/>
      <c r="V16" s="10"/>
      <c r="W16" s="10"/>
    </row>
    <row r="17" spans="2:23" s="2" customFormat="1" ht="87.75" customHeight="1" x14ac:dyDescent="0.25">
      <c r="B17" s="15" t="s">
        <v>0</v>
      </c>
      <c r="C17" s="15" t="s">
        <v>2</v>
      </c>
      <c r="D17" s="15" t="s">
        <v>3</v>
      </c>
      <c r="E17" s="15" t="s">
        <v>4</v>
      </c>
      <c r="F17" s="45" t="s">
        <v>17</v>
      </c>
      <c r="G17" s="26" t="s">
        <v>18</v>
      </c>
      <c r="H17" s="26" t="s">
        <v>19</v>
      </c>
      <c r="I17" s="26" t="s">
        <v>23</v>
      </c>
      <c r="J17" s="52"/>
      <c r="K17" s="53"/>
      <c r="L17" s="15" t="s">
        <v>7</v>
      </c>
      <c r="M17" s="15" t="s">
        <v>6</v>
      </c>
      <c r="N17" s="26" t="s">
        <v>1</v>
      </c>
      <c r="O17" s="35" t="s">
        <v>12</v>
      </c>
      <c r="P17" s="26" t="s">
        <v>11</v>
      </c>
      <c r="Q17" s="12"/>
      <c r="S17" s="13"/>
      <c r="T17" s="14"/>
      <c r="U17" s="10"/>
      <c r="V17" s="10"/>
      <c r="W17" s="10"/>
    </row>
    <row r="18" spans="2:23" s="2" customFormat="1" x14ac:dyDescent="0.25">
      <c r="B18" s="15">
        <v>1</v>
      </c>
      <c r="C18" s="44" t="s">
        <v>28</v>
      </c>
      <c r="D18" s="15">
        <v>100</v>
      </c>
      <c r="E18" s="15" t="s">
        <v>13</v>
      </c>
      <c r="F18" s="45">
        <v>420</v>
      </c>
      <c r="G18" s="26">
        <v>460</v>
      </c>
      <c r="H18" s="26">
        <v>692</v>
      </c>
      <c r="I18" s="26">
        <v>650</v>
      </c>
      <c r="J18" s="54"/>
      <c r="K18" s="55"/>
      <c r="L18" s="26">
        <f t="shared" ref="L18:L21" si="0">AVERAGE(F18:I18)</f>
        <v>555.5</v>
      </c>
      <c r="M18" s="26">
        <f t="shared" ref="M18:M21" si="1">ROUND(L18,2)</f>
        <v>555.5</v>
      </c>
      <c r="N18" s="26">
        <f t="shared" ref="N18:N21" si="2">STDEV(F18,G18,H18,I18)</f>
        <v>135.4535590771489</v>
      </c>
      <c r="O18" s="35">
        <f t="shared" ref="O18:O20" si="3">N18/L18</f>
        <v>0.24384079041790979</v>
      </c>
      <c r="P18" s="26">
        <f t="shared" ref="P18:P21" si="4">M18*D18</f>
        <v>55550</v>
      </c>
      <c r="Q18" s="12"/>
      <c r="S18" s="13"/>
      <c r="T18" s="14"/>
      <c r="U18" s="10"/>
      <c r="V18" s="10"/>
      <c r="W18" s="10"/>
    </row>
    <row r="19" spans="2:23" s="2" customFormat="1" x14ac:dyDescent="0.25">
      <c r="B19" s="15">
        <v>2</v>
      </c>
      <c r="C19" s="44" t="s">
        <v>24</v>
      </c>
      <c r="D19" s="15">
        <v>120</v>
      </c>
      <c r="E19" s="15" t="s">
        <v>13</v>
      </c>
      <c r="F19" s="45">
        <v>600</v>
      </c>
      <c r="G19" s="26">
        <v>612.5</v>
      </c>
      <c r="H19" s="26">
        <v>544</v>
      </c>
      <c r="I19" s="26">
        <v>530</v>
      </c>
      <c r="J19" s="54"/>
      <c r="K19" s="55"/>
      <c r="L19" s="26">
        <f t="shared" si="0"/>
        <v>571.625</v>
      </c>
      <c r="M19" s="26">
        <f t="shared" si="1"/>
        <v>571.63</v>
      </c>
      <c r="N19" s="26">
        <f t="shared" si="2"/>
        <v>40.709079658801755</v>
      </c>
      <c r="O19" s="35">
        <f t="shared" si="3"/>
        <v>7.1216408762391006E-2</v>
      </c>
      <c r="P19" s="26">
        <f t="shared" si="4"/>
        <v>68595.600000000006</v>
      </c>
      <c r="Q19" s="12"/>
      <c r="S19" s="13"/>
      <c r="T19" s="14"/>
      <c r="U19" s="10"/>
      <c r="V19" s="10"/>
      <c r="W19" s="10"/>
    </row>
    <row r="20" spans="2:23" s="2" customFormat="1" x14ac:dyDescent="0.25">
      <c r="B20" s="15">
        <v>3</v>
      </c>
      <c r="C20" s="44" t="s">
        <v>25</v>
      </c>
      <c r="D20" s="15">
        <v>200</v>
      </c>
      <c r="E20" s="15" t="s">
        <v>13</v>
      </c>
      <c r="F20" s="45">
        <v>110</v>
      </c>
      <c r="G20" s="26">
        <v>148.22999999999999</v>
      </c>
      <c r="H20" s="26">
        <v>205</v>
      </c>
      <c r="I20" s="26">
        <v>199</v>
      </c>
      <c r="J20" s="54"/>
      <c r="K20" s="55"/>
      <c r="L20" s="26">
        <f t="shared" si="0"/>
        <v>165.5575</v>
      </c>
      <c r="M20" s="26">
        <f t="shared" si="1"/>
        <v>165.56</v>
      </c>
      <c r="N20" s="26">
        <f t="shared" si="2"/>
        <v>44.948079955284669</v>
      </c>
      <c r="O20" s="35">
        <f t="shared" si="3"/>
        <v>0.27149528082560237</v>
      </c>
      <c r="P20" s="26">
        <f t="shared" si="4"/>
        <v>33112</v>
      </c>
      <c r="Q20" s="12"/>
      <c r="S20" s="13"/>
      <c r="T20" s="14"/>
      <c r="U20" s="10"/>
      <c r="V20" s="10"/>
      <c r="W20" s="10"/>
    </row>
    <row r="21" spans="2:23" s="2" customFormat="1" x14ac:dyDescent="0.25">
      <c r="B21" s="15">
        <v>4</v>
      </c>
      <c r="C21" s="44" t="s">
        <v>26</v>
      </c>
      <c r="D21" s="15">
        <v>200</v>
      </c>
      <c r="E21" s="15" t="s">
        <v>13</v>
      </c>
      <c r="F21" s="45">
        <v>250</v>
      </c>
      <c r="G21" s="26">
        <v>230</v>
      </c>
      <c r="H21" s="47"/>
      <c r="I21" s="26">
        <v>372</v>
      </c>
      <c r="J21" s="54"/>
      <c r="K21" s="55"/>
      <c r="L21" s="26">
        <f t="shared" si="0"/>
        <v>284</v>
      </c>
      <c r="M21" s="26">
        <f t="shared" si="1"/>
        <v>284</v>
      </c>
      <c r="N21" s="26">
        <f t="shared" si="2"/>
        <v>76.863515402302539</v>
      </c>
      <c r="O21" s="48">
        <f>N21/L21</f>
        <v>0.27064618099402304</v>
      </c>
      <c r="P21" s="26">
        <f t="shared" si="4"/>
        <v>56800</v>
      </c>
      <c r="Q21" s="12"/>
      <c r="S21" s="13"/>
      <c r="T21" s="14"/>
      <c r="U21" s="10"/>
      <c r="V21" s="10"/>
      <c r="W21" s="10"/>
    </row>
    <row r="22" spans="2:23" s="2" customFormat="1" x14ac:dyDescent="0.25">
      <c r="B22" s="15">
        <v>5</v>
      </c>
      <c r="C22" s="44" t="s">
        <v>27</v>
      </c>
      <c r="D22" s="15">
        <v>300</v>
      </c>
      <c r="E22" s="15" t="s">
        <v>13</v>
      </c>
      <c r="F22" s="45">
        <v>70</v>
      </c>
      <c r="G22" s="26">
        <v>77.930000000000007</v>
      </c>
      <c r="H22" s="26">
        <v>59</v>
      </c>
      <c r="I22" s="26">
        <v>66</v>
      </c>
      <c r="J22" s="54"/>
      <c r="K22" s="55"/>
      <c r="L22" s="26">
        <f>AVERAGE(F22:I22)</f>
        <v>68.232500000000002</v>
      </c>
      <c r="M22" s="26">
        <f>ROUND(L22,2)</f>
        <v>68.23</v>
      </c>
      <c r="N22" s="26">
        <f>STDEV(F22,G22,H22,I22)</f>
        <v>7.9033468648836811</v>
      </c>
      <c r="O22" s="35">
        <f>N22/L22</f>
        <v>0.11582965397550553</v>
      </c>
      <c r="P22" s="26">
        <f>M22*D22</f>
        <v>20469</v>
      </c>
      <c r="Q22" s="12"/>
      <c r="S22" s="13"/>
      <c r="T22" s="14"/>
      <c r="U22" s="10"/>
      <c r="V22" s="10"/>
      <c r="W22" s="10"/>
    </row>
    <row r="23" spans="2:23" s="2" customFormat="1" ht="24" customHeight="1" x14ac:dyDescent="0.25">
      <c r="B23" s="80" t="s">
        <v>16</v>
      </c>
      <c r="C23" s="81"/>
      <c r="D23" s="81"/>
      <c r="E23" s="81"/>
      <c r="F23" s="81"/>
      <c r="G23" s="81"/>
      <c r="H23" s="81"/>
      <c r="I23" s="81"/>
      <c r="J23" s="81"/>
      <c r="K23" s="81"/>
      <c r="L23" s="81"/>
      <c r="M23" s="81"/>
      <c r="N23" s="81"/>
      <c r="O23" s="82"/>
      <c r="P23" s="41">
        <f>SUM(P18:P22)</f>
        <v>234526.6</v>
      </c>
      <c r="R23" s="16"/>
      <c r="S23" s="17"/>
      <c r="T23" s="18"/>
      <c r="U23" s="19"/>
      <c r="V23" s="10"/>
      <c r="W23" s="10"/>
    </row>
    <row r="24" spans="2:23" s="2" customFormat="1" ht="29.25" customHeight="1" x14ac:dyDescent="0.25">
      <c r="B24" s="79"/>
      <c r="C24" s="79"/>
      <c r="D24" s="79"/>
      <c r="E24" s="79"/>
      <c r="F24" s="79"/>
      <c r="G24" s="79"/>
      <c r="H24" s="79"/>
      <c r="I24" s="79"/>
      <c r="J24" s="79"/>
      <c r="K24" s="79"/>
      <c r="L24" s="79"/>
      <c r="M24" s="79"/>
      <c r="N24" s="79"/>
      <c r="O24" s="79"/>
      <c r="P24" s="79"/>
      <c r="R24" s="16"/>
      <c r="S24" s="17"/>
      <c r="T24" s="18"/>
      <c r="U24" s="19"/>
      <c r="V24" s="10"/>
      <c r="W24" s="10"/>
    </row>
    <row r="25" spans="2:23" s="2" customFormat="1" ht="21.75" customHeight="1" x14ac:dyDescent="0.25">
      <c r="B25" s="73"/>
      <c r="C25" s="73"/>
      <c r="D25" s="73"/>
      <c r="E25" s="73"/>
      <c r="F25" s="73"/>
      <c r="G25" s="73"/>
      <c r="H25" s="73"/>
      <c r="I25" s="73"/>
      <c r="J25" s="73"/>
      <c r="K25" s="73"/>
      <c r="L25" s="73"/>
      <c r="M25" s="73"/>
      <c r="N25" s="25"/>
      <c r="O25" s="34"/>
      <c r="P25" s="38"/>
      <c r="R25" s="16"/>
      <c r="S25" s="17"/>
      <c r="T25" s="18"/>
      <c r="U25" s="19"/>
      <c r="V25" s="10"/>
      <c r="W25" s="10"/>
    </row>
    <row r="26" spans="2:23" s="2" customFormat="1" x14ac:dyDescent="0.25">
      <c r="K26" s="25"/>
      <c r="N26" s="25"/>
      <c r="O26" s="34"/>
      <c r="P26" s="38"/>
      <c r="R26" s="17"/>
      <c r="S26" s="10"/>
      <c r="T26" s="19"/>
      <c r="U26" s="19"/>
      <c r="V26" s="10"/>
      <c r="W26" s="10"/>
    </row>
    <row r="27" spans="2:23" s="2" customFormat="1" ht="26.25" customHeight="1" x14ac:dyDescent="0.25">
      <c r="K27" s="25"/>
      <c r="N27" s="25"/>
      <c r="O27" s="34"/>
      <c r="P27" s="38"/>
      <c r="R27" s="10"/>
      <c r="S27" s="10"/>
      <c r="T27" s="10"/>
      <c r="U27" s="10"/>
      <c r="V27" s="10"/>
      <c r="W27" s="10"/>
    </row>
    <row r="28" spans="2:23" s="2" customFormat="1" ht="15" hidden="1" customHeight="1" x14ac:dyDescent="0.25">
      <c r="B28" s="72"/>
      <c r="C28" s="72"/>
      <c r="D28" s="72"/>
      <c r="E28" s="72"/>
      <c r="F28" s="72"/>
      <c r="G28" s="72"/>
      <c r="H28" s="72"/>
      <c r="I28" s="72"/>
      <c r="J28" s="72"/>
      <c r="K28" s="72"/>
      <c r="L28" s="72"/>
      <c r="M28" s="72"/>
      <c r="N28" s="72"/>
      <c r="O28" s="72"/>
      <c r="P28" s="72"/>
      <c r="R28" s="10"/>
      <c r="S28" s="10"/>
      <c r="T28" s="10"/>
      <c r="U28" s="10"/>
      <c r="V28" s="10"/>
      <c r="W28" s="10"/>
    </row>
    <row r="29" spans="2:23" s="2" customFormat="1" hidden="1" x14ac:dyDescent="0.25">
      <c r="B29" s="20"/>
      <c r="C29" s="20"/>
      <c r="D29" s="20"/>
      <c r="E29" s="20"/>
      <c r="F29" s="20"/>
      <c r="G29" s="20"/>
      <c r="H29" s="20"/>
      <c r="I29" s="20"/>
      <c r="J29" s="20"/>
      <c r="K29" s="27"/>
      <c r="L29" s="20"/>
      <c r="M29" s="20"/>
      <c r="N29" s="27"/>
      <c r="O29" s="36"/>
      <c r="P29" s="39"/>
      <c r="R29" s="10"/>
      <c r="S29" s="10"/>
      <c r="T29" s="10"/>
      <c r="U29" s="10"/>
      <c r="V29" s="10"/>
      <c r="W29" s="10"/>
    </row>
    <row r="30" spans="2:23" s="2" customFormat="1" hidden="1" x14ac:dyDescent="0.25">
      <c r="B30" s="20"/>
      <c r="C30" s="20"/>
      <c r="D30" s="20"/>
      <c r="E30" s="20"/>
      <c r="F30" s="20"/>
      <c r="G30" s="20"/>
      <c r="H30" s="20"/>
      <c r="I30" s="20"/>
      <c r="J30" s="20"/>
      <c r="K30" s="27"/>
      <c r="L30" s="20"/>
      <c r="M30" s="20"/>
      <c r="N30" s="27"/>
      <c r="O30" s="36"/>
      <c r="P30" s="39"/>
      <c r="R30" s="10"/>
      <c r="S30" s="10"/>
      <c r="T30" s="10"/>
      <c r="U30" s="10"/>
      <c r="V30" s="10"/>
      <c r="W30" s="10"/>
    </row>
    <row r="31" spans="2:23" s="2" customFormat="1" hidden="1" x14ac:dyDescent="0.25">
      <c r="B31" s="20"/>
      <c r="C31" s="20"/>
      <c r="D31" s="20"/>
      <c r="E31" s="20"/>
      <c r="F31" s="20"/>
      <c r="G31" s="20"/>
      <c r="H31" s="20"/>
      <c r="I31" s="20"/>
      <c r="J31" s="20"/>
      <c r="K31" s="27"/>
      <c r="L31" s="20"/>
      <c r="M31" s="20"/>
      <c r="N31" s="27"/>
      <c r="O31" s="36"/>
      <c r="P31" s="39"/>
      <c r="R31" s="10"/>
      <c r="S31" s="10"/>
      <c r="T31" s="10"/>
      <c r="U31" s="10"/>
      <c r="V31" s="10"/>
      <c r="W31" s="10"/>
    </row>
    <row r="32" spans="2:23" s="2" customFormat="1" hidden="1" x14ac:dyDescent="0.25">
      <c r="B32" s="73"/>
      <c r="C32" s="73"/>
      <c r="D32" s="73"/>
      <c r="E32" s="73"/>
      <c r="F32" s="73"/>
      <c r="G32" s="73"/>
      <c r="H32" s="73"/>
      <c r="I32" s="73"/>
      <c r="J32" s="73"/>
      <c r="K32" s="73"/>
      <c r="L32" s="73"/>
      <c r="M32" s="73"/>
      <c r="N32" s="73"/>
      <c r="O32" s="73"/>
      <c r="P32" s="73"/>
      <c r="R32" s="10"/>
      <c r="S32" s="10"/>
      <c r="T32" s="10"/>
      <c r="U32" s="10"/>
      <c r="V32" s="10"/>
      <c r="W32" s="10"/>
    </row>
    <row r="33" spans="2:23" s="2" customFormat="1" hidden="1" x14ac:dyDescent="0.25">
      <c r="K33" s="25"/>
      <c r="N33" s="25"/>
      <c r="O33" s="34"/>
      <c r="P33" s="38"/>
      <c r="R33" s="10"/>
      <c r="S33" s="10"/>
      <c r="T33" s="10"/>
      <c r="U33" s="10"/>
      <c r="V33" s="10"/>
      <c r="W33" s="10"/>
    </row>
    <row r="34" spans="2:23" s="2" customFormat="1" hidden="1" x14ac:dyDescent="0.25">
      <c r="K34" s="25"/>
      <c r="N34" s="25"/>
      <c r="O34" s="34"/>
      <c r="P34" s="38"/>
      <c r="R34" s="10"/>
      <c r="S34" s="10"/>
      <c r="T34" s="10"/>
      <c r="U34" s="10"/>
      <c r="V34" s="10"/>
      <c r="W34" s="10"/>
    </row>
    <row r="35" spans="2:23" s="2" customFormat="1" hidden="1" x14ac:dyDescent="0.25">
      <c r="B35"/>
      <c r="C35"/>
      <c r="D35"/>
      <c r="E35"/>
      <c r="F35"/>
      <c r="G35"/>
      <c r="H35"/>
      <c r="I35"/>
      <c r="J35"/>
      <c r="K35" s="28"/>
      <c r="L35"/>
      <c r="M35"/>
      <c r="N35" s="28"/>
      <c r="O35" s="37"/>
      <c r="P35" s="40"/>
      <c r="R35" s="10"/>
      <c r="S35" s="10"/>
      <c r="T35" s="10"/>
      <c r="U35" s="10"/>
      <c r="V35" s="10"/>
      <c r="W35" s="10"/>
    </row>
    <row r="36" spans="2:23" s="2" customFormat="1" hidden="1" x14ac:dyDescent="0.25">
      <c r="B36"/>
      <c r="C36"/>
      <c r="D36"/>
      <c r="E36"/>
      <c r="F36"/>
      <c r="G36"/>
      <c r="H36"/>
      <c r="I36"/>
      <c r="J36"/>
      <c r="K36" s="28"/>
      <c r="L36"/>
      <c r="M36"/>
      <c r="N36" s="28"/>
      <c r="O36" s="37"/>
      <c r="P36" s="40"/>
      <c r="R36" s="10"/>
      <c r="S36" s="10"/>
      <c r="T36" s="10"/>
      <c r="U36" s="10"/>
      <c r="V36" s="10"/>
      <c r="W36" s="10"/>
    </row>
    <row r="37" spans="2:23" s="2" customFormat="1" hidden="1" x14ac:dyDescent="0.25">
      <c r="B37"/>
      <c r="C37"/>
      <c r="D37"/>
      <c r="E37"/>
      <c r="F37"/>
      <c r="G37"/>
      <c r="H37"/>
      <c r="I37"/>
      <c r="J37"/>
      <c r="K37" s="28"/>
      <c r="L37"/>
      <c r="M37"/>
      <c r="N37" s="28"/>
      <c r="O37" s="37"/>
      <c r="P37" s="40"/>
      <c r="R37" s="10"/>
      <c r="S37" s="10"/>
      <c r="T37" s="10"/>
      <c r="U37" s="10"/>
      <c r="V37" s="10"/>
      <c r="W37" s="10"/>
    </row>
    <row r="38" spans="2:23" hidden="1" x14ac:dyDescent="0.25">
      <c r="R38" s="1"/>
      <c r="S38" s="1"/>
      <c r="T38" s="1"/>
      <c r="U38" s="1"/>
      <c r="V38" s="1"/>
      <c r="W38" s="1"/>
    </row>
    <row r="39" spans="2:23" x14ac:dyDescent="0.25"/>
    <row r="40" spans="2:23" x14ac:dyDescent="0.25"/>
    <row r="41" spans="2:23" x14ac:dyDescent="0.25"/>
    <row r="42" spans="2:23" x14ac:dyDescent="0.25"/>
    <row r="43" spans="2:23" x14ac:dyDescent="0.25"/>
    <row r="44" spans="2:23" x14ac:dyDescent="0.25"/>
    <row r="45" spans="2:23" x14ac:dyDescent="0.25"/>
    <row r="46" spans="2:23" x14ac:dyDescent="0.25"/>
    <row r="47" spans="2:23" x14ac:dyDescent="0.25"/>
    <row r="48" spans="2:23" x14ac:dyDescent="0.25"/>
    <row r="49" x14ac:dyDescent="0.25"/>
  </sheetData>
  <mergeCells count="19">
    <mergeCell ref="B28:P28"/>
    <mergeCell ref="B32:P32"/>
    <mergeCell ref="B13:J13"/>
    <mergeCell ref="B16:P16"/>
    <mergeCell ref="B14:P14"/>
    <mergeCell ref="B24:P24"/>
    <mergeCell ref="B25:M25"/>
    <mergeCell ref="B23:O23"/>
    <mergeCell ref="B12:P12"/>
    <mergeCell ref="J17:K22"/>
    <mergeCell ref="K13:P13"/>
    <mergeCell ref="B4:P4"/>
    <mergeCell ref="B5:P5"/>
    <mergeCell ref="K8:P8"/>
    <mergeCell ref="B8:J8"/>
    <mergeCell ref="K10:P10"/>
    <mergeCell ref="B10:J10"/>
    <mergeCell ref="B9:J9"/>
    <mergeCell ref="K9:P9"/>
  </mergeCells>
  <pageMargins left="0.7" right="0.7" top="0.75" bottom="0.75" header="0.3" footer="0.3"/>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2026-06-26T11:47:45Z</dcterms:modified>
</cp:coreProperties>
</file>