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80" windowHeight="12225"/>
  </bookViews>
  <sheets>
    <sheet name="АУКЦИОН" sheetId="1" r:id="rId1"/>
  </sheets>
  <definedNames>
    <definedName name="_xlnm.Print_Titles" localSheetId="0">АУКЦИОН!$5:$7</definedName>
    <definedName name="_xlnm.Print_Area" localSheetId="0">АУКЦИОН!$A$1:$N$16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  <c r="I9" i="1" l="1"/>
  <c r="J9" i="1" s="1"/>
  <c r="K9" i="1" s="1"/>
  <c r="L10" i="1" l="1"/>
  <c r="I8" i="1" l="1"/>
  <c r="J8" i="1" l="1"/>
  <c r="K8" i="1" s="1"/>
</calcChain>
</file>

<file path=xl/sharedStrings.xml><?xml version="1.0" encoding="utf-8"?>
<sst xmlns="http://schemas.openxmlformats.org/spreadsheetml/2006/main" count="27" uniqueCount="25">
  <si>
    <t>Обоснование начальной (максимальной) цены контракта</t>
  </si>
  <si>
    <t>№ п/п</t>
  </si>
  <si>
    <t>Ед. изм</t>
  </si>
  <si>
    <t>Кол-во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</si>
  <si>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</si>
  <si>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</si>
  <si>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</si>
  <si>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</si>
  <si>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</si>
  <si>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</si>
  <si>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</si>
  <si>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</si>
  <si>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</si>
  <si>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Коммерческие предложения (общедоступная информация изучения рынка) (руб./ед.изм.)</t>
  </si>
  <si>
    <t>Используемый метод определения НМЦК : метод сопоставимых рыночных цен (анализ рынка)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</si>
  <si>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</si>
  <si>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штука</t>
  </si>
  <si>
    <t>Наименование объекта закупки</t>
  </si>
  <si>
    <r>
      <t xml:space="preserve">Бланк из бумаги или картона 
</t>
    </r>
    <r>
      <rPr>
        <sz val="9"/>
        <color theme="0" tint="-0.499984740745262"/>
        <rFont val="Times New Roman"/>
        <family val="1"/>
        <charset val="204"/>
      </rPr>
      <t>(Бланк свидетельства о профессии рабочего, должности служащего)</t>
    </r>
  </si>
  <si>
    <t>на поставку бланков документов установленного образца</t>
  </si>
  <si>
    <t>КП № 1                                (вх. № 696/КП от 19.05.2026)</t>
  </si>
  <si>
    <t>Твердая обложка к свидетельству о профессии рабочего, должности служащего</t>
  </si>
  <si>
    <t>КП № 2                                (вх. № 697/КП от 19.05.2026)</t>
  </si>
  <si>
    <t>КП № 3                                (вх. № 698/КП от 19.05.2026)</t>
  </si>
  <si>
    <t xml:space="preserve">В соответствии с ч. 2 ст. 72, ст.158, 162 Бюджетного Кодекса РФ, Приказом Министерства финансов Российской Федерации от 31.08.2018 № 186н "О требованиях к составлению и утверждению плана финансово-хозяйственной деятельности государственного (муниципального) учреждения",  Планом финансово-хозяйственной деятельности учреждения установлена сумма финансирования 175 398,00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</si>
</sst>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3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center"/>
    </xf>
    <xf numFmtId="4" fontId="10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7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justify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left" vertical="center" wrapText="1"/>
    </xf>
    <xf numFmtId="4" fontId="2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5</xdr:row>
      <xdr:rowOff>945906</xdr:rowOff>
    </xdr:from>
    <xdr:to>
      <xdr:col>10</xdr:col>
      <xdr:colOff>942975</xdr:colOff>
      <xdr:row>6</xdr:row>
      <xdr:rowOff>174381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38717" y="2565156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86458</xdr:colOff>
      <xdr:row>6</xdr:row>
      <xdr:rowOff>140677</xdr:rowOff>
    </xdr:from>
    <xdr:to>
      <xdr:col>11</xdr:col>
      <xdr:colOff>1572358</xdr:colOff>
      <xdr:row>6</xdr:row>
      <xdr:rowOff>502627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68150" y="2807677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402980</xdr:colOff>
      <xdr:row>5</xdr:row>
      <xdr:rowOff>970085</xdr:rowOff>
    </xdr:from>
    <xdr:to>
      <xdr:col>11</xdr:col>
      <xdr:colOff>555380</xdr:colOff>
      <xdr:row>6</xdr:row>
      <xdr:rowOff>150935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84672" y="258933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7327</xdr:colOff>
      <xdr:row>5</xdr:row>
      <xdr:rowOff>505558</xdr:rowOff>
    </xdr:from>
    <xdr:to>
      <xdr:col>9</xdr:col>
      <xdr:colOff>1007452</xdr:colOff>
      <xdr:row>5</xdr:row>
      <xdr:rowOff>905608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10750" y="2124808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2"/>
  <sheetViews>
    <sheetView tabSelected="1" topLeftCell="A4" zoomScale="85" zoomScaleNormal="85" zoomScaleSheetLayoutView="100" workbookViewId="0">
      <selection activeCell="A13" sqref="A13:B13"/>
    </sheetView>
  </sheetViews>
  <sheetFormatPr defaultColWidth="9.140625" defaultRowHeight="12.75" x14ac:dyDescent="0.2"/>
  <cols>
    <col min="1" max="1" width="5" style="2" customWidth="1"/>
    <col min="2" max="2" width="58.140625" style="2" customWidth="1"/>
    <col min="3" max="3" width="10.5703125" style="2" customWidth="1"/>
    <col min="4" max="4" width="8.140625" style="2" customWidth="1"/>
    <col min="5" max="7" width="13.7109375" style="2" customWidth="1"/>
    <col min="8" max="8" width="4.7109375" style="2" customWidth="1"/>
    <col min="9" max="9" width="14.7109375" style="2" customWidth="1"/>
    <col min="10" max="10" width="15.42578125" style="2" customWidth="1"/>
    <col min="11" max="11" width="14.28515625" style="2" customWidth="1"/>
    <col min="12" max="12" width="24.42578125" style="2" customWidth="1"/>
    <col min="13" max="13" width="8.5703125" style="2" customWidth="1"/>
    <col min="14" max="14" width="18.85546875" style="2" hidden="1" customWidth="1"/>
    <col min="15" max="17" width="9.140625" style="2"/>
    <col min="18" max="18" width="13.42578125" style="2" customWidth="1"/>
    <col min="19" max="19" width="9.140625" style="2"/>
    <col min="20" max="20" width="11.140625" style="2" customWidth="1"/>
    <col min="21" max="21" width="9.140625" style="2"/>
    <col min="22" max="22" width="12" style="2" customWidth="1"/>
    <col min="23" max="16384" width="9.140625" style="2"/>
  </cols>
  <sheetData>
    <row r="1" spans="1:15" s="1" customFormat="1" ht="20.2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5" s="1" customFormat="1" ht="25.5" customHeight="1" x14ac:dyDescent="0.3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s="1" customFormat="1" ht="15.75" customHeigh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1" customFormat="1" ht="19.5" customHeight="1" x14ac:dyDescent="0.3">
      <c r="A4" s="21"/>
      <c r="B4" s="56" t="s">
        <v>14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5" ht="46.5" customHeight="1" x14ac:dyDescent="0.2">
      <c r="A5" s="49" t="s">
        <v>1</v>
      </c>
      <c r="B5" s="49" t="s">
        <v>17</v>
      </c>
      <c r="C5" s="50" t="s">
        <v>2</v>
      </c>
      <c r="D5" s="50" t="s">
        <v>3</v>
      </c>
      <c r="E5" s="45" t="s">
        <v>13</v>
      </c>
      <c r="F5" s="52"/>
      <c r="G5" s="52"/>
      <c r="H5" s="53" t="s">
        <v>4</v>
      </c>
      <c r="I5" s="57" t="s">
        <v>11</v>
      </c>
      <c r="J5" s="57"/>
      <c r="K5" s="57"/>
      <c r="L5" s="58" t="s">
        <v>10</v>
      </c>
      <c r="M5" s="58"/>
      <c r="N5" s="58"/>
    </row>
    <row r="6" spans="1:15" ht="82.5" customHeight="1" x14ac:dyDescent="0.2">
      <c r="A6" s="49"/>
      <c r="B6" s="50"/>
      <c r="C6" s="51"/>
      <c r="D6" s="51"/>
      <c r="E6" s="42" t="s">
        <v>20</v>
      </c>
      <c r="F6" s="42" t="s">
        <v>22</v>
      </c>
      <c r="G6" s="42" t="s">
        <v>23</v>
      </c>
      <c r="H6" s="54"/>
      <c r="I6" s="43" t="s">
        <v>5</v>
      </c>
      <c r="J6" s="43" t="s">
        <v>6</v>
      </c>
      <c r="K6" s="43" t="s">
        <v>7</v>
      </c>
      <c r="L6" s="62" t="s">
        <v>12</v>
      </c>
      <c r="M6" s="62"/>
      <c r="N6" s="62"/>
      <c r="O6" s="25"/>
    </row>
    <row r="7" spans="1:15" ht="50.25" customHeight="1" x14ac:dyDescent="0.2">
      <c r="A7" s="49"/>
      <c r="B7" s="50"/>
      <c r="C7" s="51"/>
      <c r="D7" s="51"/>
      <c r="E7" s="42"/>
      <c r="F7" s="42"/>
      <c r="G7" s="42"/>
      <c r="H7" s="55"/>
      <c r="I7" s="44"/>
      <c r="J7" s="44"/>
      <c r="K7" s="44"/>
      <c r="L7" s="62"/>
      <c r="M7" s="62"/>
      <c r="N7" s="62"/>
      <c r="O7" s="25"/>
    </row>
    <row r="8" spans="1:15" s="14" customFormat="1" ht="27.95" customHeight="1" x14ac:dyDescent="0.25">
      <c r="A8" s="35">
        <v>1</v>
      </c>
      <c r="B8" s="38" t="s">
        <v>18</v>
      </c>
      <c r="C8" s="32" t="s">
        <v>16</v>
      </c>
      <c r="D8" s="33">
        <v>600</v>
      </c>
      <c r="E8" s="34">
        <v>70</v>
      </c>
      <c r="F8" s="34">
        <v>112</v>
      </c>
      <c r="G8" s="34">
        <v>76</v>
      </c>
      <c r="H8" s="16" t="s">
        <v>8</v>
      </c>
      <c r="I8" s="16">
        <f t="shared" ref="I8" si="0">AVERAGE(E8:G8)</f>
        <v>86</v>
      </c>
      <c r="J8" s="19">
        <f t="shared" ref="J8" si="1">SQRT(((SUM((POWER(F8-I8,2)),(POWER(E8-I8,2)),(POWER(G8-I8,2)))/(3-1))))</f>
        <v>22.715633383201094</v>
      </c>
      <c r="K8" s="60">
        <f t="shared" ref="K8" si="2">J8/I8*100</f>
        <v>26.413527189768715</v>
      </c>
      <c r="L8" s="59">
        <f>86*600</f>
        <v>51600</v>
      </c>
      <c r="M8" s="59"/>
      <c r="N8" s="59"/>
      <c r="O8" s="36"/>
    </row>
    <row r="9" spans="1:15" s="14" customFormat="1" ht="34.5" customHeight="1" x14ac:dyDescent="0.25">
      <c r="A9" s="35">
        <v>2</v>
      </c>
      <c r="B9" s="38" t="s">
        <v>21</v>
      </c>
      <c r="C9" s="32" t="s">
        <v>16</v>
      </c>
      <c r="D9" s="33">
        <v>600</v>
      </c>
      <c r="E9" s="37">
        <v>195</v>
      </c>
      <c r="F9" s="37">
        <v>200</v>
      </c>
      <c r="G9" s="37">
        <v>224</v>
      </c>
      <c r="H9" s="16" t="s">
        <v>8</v>
      </c>
      <c r="I9" s="16">
        <f t="shared" ref="I9" si="3">AVERAGE(E9:G9)</f>
        <v>206.33333333333334</v>
      </c>
      <c r="J9" s="19">
        <f t="shared" ref="J9" si="4">SQRT(((SUM((POWER(F9-I9,2)),(POWER(E9-I9,2)),(POWER(G9-I9,2)))/(3-1))))</f>
        <v>15.50268793897798</v>
      </c>
      <c r="K9" s="60">
        <f t="shared" ref="K9" si="5">J9/I9*100</f>
        <v>7.5134190334303614</v>
      </c>
      <c r="L9" s="59">
        <f>206.33*600</f>
        <v>123798.00000000001</v>
      </c>
      <c r="M9" s="59"/>
      <c r="N9" s="59"/>
      <c r="O9" s="36"/>
    </row>
    <row r="10" spans="1:15" s="3" customFormat="1" ht="20.100000000000001" customHeight="1" x14ac:dyDescent="0.25">
      <c r="A10" s="26"/>
      <c r="B10" s="27"/>
      <c r="C10" s="26"/>
      <c r="D10" s="26"/>
      <c r="E10" s="28"/>
      <c r="F10" s="28"/>
      <c r="G10" s="28"/>
      <c r="H10" s="29"/>
      <c r="I10" s="30"/>
      <c r="J10" s="31"/>
      <c r="K10" s="31"/>
      <c r="L10" s="61">
        <f>SUM(L8:L9)</f>
        <v>175398</v>
      </c>
      <c r="M10" s="61"/>
      <c r="N10" s="61"/>
      <c r="O10" s="17"/>
    </row>
    <row r="11" spans="1:15" s="18" customFormat="1" ht="15.75" x14ac:dyDescent="0.25">
      <c r="B11" s="23"/>
      <c r="C11" s="23"/>
      <c r="D11" s="23"/>
      <c r="E11" s="23"/>
      <c r="F11" s="23"/>
      <c r="G11" s="23"/>
      <c r="H11" s="23"/>
      <c r="J11" s="23"/>
      <c r="K11" s="23"/>
      <c r="L11" s="23" t="s">
        <v>9</v>
      </c>
      <c r="M11" s="23"/>
      <c r="N11" s="24"/>
    </row>
    <row r="12" spans="1:15" s="4" customFormat="1" ht="77.25" customHeight="1" x14ac:dyDescent="0.25">
      <c r="A12" s="41" t="s">
        <v>24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5" s="18" customFormat="1" ht="17.25" customHeight="1" x14ac:dyDescent="0.25">
      <c r="A13" s="40"/>
      <c r="B13" s="40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</row>
    <row r="14" spans="1:15" s="18" customFormat="1" ht="23.45" customHeight="1" x14ac:dyDescent="0.25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5" s="18" customFormat="1" ht="15.75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1:15" s="25" customFormat="1" ht="39.75" customHeight="1" x14ac:dyDescent="0.2">
      <c r="A16" s="39" t="s">
        <v>15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10" customFormat="1" ht="15.75" x14ac:dyDescent="0.25">
      <c r="A19" s="6"/>
      <c r="B19" s="6"/>
      <c r="C19" s="6"/>
      <c r="D19" s="7"/>
      <c r="E19" s="8"/>
      <c r="F19" s="9"/>
      <c r="G19" s="9"/>
    </row>
    <row r="20" spans="1:14" s="12" customFormat="1" ht="18.7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s="12" customFormat="1" ht="18.75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s="1" customFormat="1" ht="18.75" x14ac:dyDescent="0.3">
      <c r="A22" s="11"/>
      <c r="B22" s="11"/>
      <c r="C22" s="11"/>
      <c r="D22" s="13"/>
      <c r="E22" s="13"/>
      <c r="F22" s="13"/>
      <c r="G22" s="13"/>
      <c r="H22" s="13"/>
      <c r="I22" s="13"/>
      <c r="J22" s="13"/>
      <c r="N22" s="15"/>
    </row>
  </sheetData>
  <mergeCells count="25">
    <mergeCell ref="A1:N1"/>
    <mergeCell ref="A2:N2"/>
    <mergeCell ref="A5:A7"/>
    <mergeCell ref="B5:B7"/>
    <mergeCell ref="C5:C7"/>
    <mergeCell ref="D5:D7"/>
    <mergeCell ref="E5:G5"/>
    <mergeCell ref="H5:H7"/>
    <mergeCell ref="B4:N4"/>
    <mergeCell ref="I5:K5"/>
    <mergeCell ref="L5:N5"/>
    <mergeCell ref="L6:N7"/>
    <mergeCell ref="A16:N16"/>
    <mergeCell ref="A13:B13"/>
    <mergeCell ref="A12:N12"/>
    <mergeCell ref="E6:E7"/>
    <mergeCell ref="F6:F7"/>
    <mergeCell ref="G6:G7"/>
    <mergeCell ref="I6:I7"/>
    <mergeCell ref="J6:J7"/>
    <mergeCell ref="K6:K7"/>
    <mergeCell ref="A14:N14"/>
    <mergeCell ref="L8:N8"/>
    <mergeCell ref="L9:N9"/>
    <mergeCell ref="L10:N10"/>
  </mergeCells>
  <pageMargins left="0.19685039370078741" right="0.19685039370078741" top="1.1811023622047245" bottom="0.39370078740157483" header="0.23622047244094491" footer="0.23622047244094491"/>
  <pageSetup paperSize="9" scale="5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Поденная Ольга Андреевна</cp:lastModifiedBy>
  <cp:lastPrinted>2025-04-16T09:39:40Z</cp:lastPrinted>
  <dcterms:created xsi:type="dcterms:W3CDTF">2022-03-03T07:31:44Z</dcterms:created>
  <dcterms:modified xsi:type="dcterms:W3CDTF">2026-06-16T08:22:38Z</dcterms:modified>
</cp:coreProperties>
</file>