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120" windowWidth="24240" windowHeight="12900"/>
  </bookViews>
  <sheets>
    <sheet name="обосн" sheetId="8" r:id="rId1"/>
    <sheet name="Лист1" sheetId="9" r:id="rId2"/>
    <sheet name="Лист2" sheetId="10" r:id="rId3"/>
  </sheets>
  <definedNames>
    <definedName name="_xlnm._FilterDatabase" localSheetId="0" hidden="1">обосн!$A$7:$P$51</definedName>
  </definedName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9" i="10" l="1"/>
  <c r="A99" i="10"/>
  <c r="M9" i="8" l="1"/>
  <c r="N9" i="8" s="1"/>
  <c r="O9" i="8" s="1"/>
  <c r="P9" i="8" s="1"/>
  <c r="K9" i="8"/>
  <c r="J9" i="8"/>
  <c r="L9" i="8" l="1"/>
  <c r="M12" i="8"/>
  <c r="M13" i="8"/>
  <c r="M10" i="8"/>
  <c r="M11" i="8"/>
  <c r="M14" i="8"/>
  <c r="M15" i="8"/>
  <c r="M16" i="8"/>
  <c r="M17" i="8"/>
  <c r="M18" i="8"/>
  <c r="M19" i="8"/>
  <c r="M20" i="8"/>
  <c r="M21" i="8"/>
  <c r="M22" i="8"/>
  <c r="M23" i="8"/>
  <c r="M24" i="8"/>
  <c r="N12" i="8" l="1"/>
  <c r="O12" i="8" s="1"/>
  <c r="P12" i="8" s="1"/>
  <c r="N13" i="8"/>
  <c r="O13" i="8" s="1"/>
  <c r="P13" i="8" s="1"/>
  <c r="N14" i="8"/>
  <c r="N15" i="8"/>
  <c r="O15" i="8" s="1"/>
  <c r="P15" i="8" s="1"/>
  <c r="N16" i="8"/>
  <c r="O16" i="8" s="1"/>
  <c r="P16" i="8" s="1"/>
  <c r="N17" i="8"/>
  <c r="O17" i="8" s="1"/>
  <c r="P17" i="8" s="1"/>
  <c r="N18" i="8"/>
  <c r="O18" i="8" s="1"/>
  <c r="P18" i="8" s="1"/>
  <c r="N19" i="8"/>
  <c r="O19" i="8" s="1"/>
  <c r="P19" i="8" s="1"/>
  <c r="N20" i="8"/>
  <c r="O20" i="8" s="1"/>
  <c r="P20" i="8" s="1"/>
  <c r="N21" i="8"/>
  <c r="O21" i="8" s="1"/>
  <c r="P21" i="8" s="1"/>
  <c r="N22" i="8"/>
  <c r="O22" i="8" s="1"/>
  <c r="P22" i="8" s="1"/>
  <c r="N23" i="8"/>
  <c r="O23" i="8" s="1"/>
  <c r="P23" i="8" s="1"/>
  <c r="M25" i="8"/>
  <c r="N25" i="8" s="1"/>
  <c r="O25" i="8" s="1"/>
  <c r="P25" i="8" s="1"/>
  <c r="M26" i="8"/>
  <c r="N26" i="8" s="1"/>
  <c r="O26" i="8" s="1"/>
  <c r="P26" i="8" s="1"/>
  <c r="M27" i="8"/>
  <c r="N27" i="8" s="1"/>
  <c r="O27" i="8" s="1"/>
  <c r="P27" i="8" s="1"/>
  <c r="M28" i="8"/>
  <c r="N28" i="8" s="1"/>
  <c r="O28" i="8" s="1"/>
  <c r="P28" i="8" s="1"/>
  <c r="M29" i="8"/>
  <c r="N29" i="8" s="1"/>
  <c r="O29" i="8" s="1"/>
  <c r="P29" i="8" s="1"/>
  <c r="M30" i="8"/>
  <c r="N30" i="8" s="1"/>
  <c r="O30" i="8" s="1"/>
  <c r="P30" i="8" s="1"/>
  <c r="M31" i="8"/>
  <c r="N31" i="8" s="1"/>
  <c r="O31" i="8" s="1"/>
  <c r="P31" i="8" s="1"/>
  <c r="M32" i="8"/>
  <c r="N32" i="8" s="1"/>
  <c r="O32" i="8" s="1"/>
  <c r="P32" i="8" s="1"/>
  <c r="M33" i="8"/>
  <c r="N33" i="8" s="1"/>
  <c r="O33" i="8" s="1"/>
  <c r="P33" i="8" s="1"/>
  <c r="M34" i="8"/>
  <c r="N34" i="8" s="1"/>
  <c r="O34" i="8" s="1"/>
  <c r="P34" i="8" s="1"/>
  <c r="M35" i="8"/>
  <c r="N35" i="8" s="1"/>
  <c r="O35" i="8" s="1"/>
  <c r="P35" i="8" s="1"/>
  <c r="M36" i="8"/>
  <c r="N36" i="8" s="1"/>
  <c r="O36" i="8" s="1"/>
  <c r="P36" i="8" s="1"/>
  <c r="M37" i="8"/>
  <c r="N37" i="8" s="1"/>
  <c r="O37" i="8" s="1"/>
  <c r="P37" i="8" s="1"/>
  <c r="M38" i="8"/>
  <c r="N38" i="8" s="1"/>
  <c r="O38" i="8" s="1"/>
  <c r="P38" i="8" s="1"/>
  <c r="M39" i="8"/>
  <c r="N39" i="8" s="1"/>
  <c r="O39" i="8" s="1"/>
  <c r="P39" i="8" s="1"/>
  <c r="M40" i="8"/>
  <c r="N40" i="8" s="1"/>
  <c r="O40" i="8" s="1"/>
  <c r="P40" i="8" s="1"/>
  <c r="M41" i="8"/>
  <c r="N41" i="8" s="1"/>
  <c r="O41" i="8" s="1"/>
  <c r="P41" i="8" s="1"/>
  <c r="M42" i="8"/>
  <c r="N42" i="8" s="1"/>
  <c r="O42" i="8" s="1"/>
  <c r="P42" i="8" s="1"/>
  <c r="M43" i="8"/>
  <c r="N43" i="8" s="1"/>
  <c r="O43" i="8" s="1"/>
  <c r="P43" i="8" s="1"/>
  <c r="M44" i="8"/>
  <c r="N44" i="8" s="1"/>
  <c r="O44" i="8" s="1"/>
  <c r="P44" i="8" s="1"/>
  <c r="M45" i="8"/>
  <c r="N45" i="8" s="1"/>
  <c r="O45" i="8" s="1"/>
  <c r="P45" i="8" s="1"/>
  <c r="M46" i="8"/>
  <c r="N46" i="8" s="1"/>
  <c r="O46" i="8" s="1"/>
  <c r="P46" i="8" s="1"/>
  <c r="M47" i="8"/>
  <c r="M48" i="8"/>
  <c r="M49" i="8"/>
  <c r="N24" i="8"/>
  <c r="O24" i="8" s="1"/>
  <c r="P24" i="8" s="1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O14" i="8" l="1"/>
  <c r="P14" i="8" s="1"/>
  <c r="N47" i="8"/>
  <c r="O47" i="8" s="1"/>
  <c r="P47" i="8" s="1"/>
  <c r="N49" i="8"/>
  <c r="O49" i="8" s="1"/>
  <c r="P49" i="8" s="1"/>
  <c r="N48" i="8"/>
  <c r="O48" i="8" s="1"/>
  <c r="P48" i="8" s="1"/>
  <c r="L13" i="8"/>
  <c r="L48" i="8"/>
  <c r="L41" i="8"/>
  <c r="L47" i="8"/>
  <c r="L30" i="8"/>
  <c r="L16" i="8"/>
  <c r="L26" i="8"/>
  <c r="L43" i="8"/>
  <c r="L42" i="8"/>
  <c r="L39" i="8"/>
  <c r="L18" i="8"/>
  <c r="L46" i="8"/>
  <c r="L29" i="8"/>
  <c r="L45" i="8"/>
  <c r="L49" i="8"/>
  <c r="L44" i="8"/>
  <c r="L37" i="8"/>
  <c r="L23" i="8"/>
  <c r="L35" i="8"/>
  <c r="L40" i="8"/>
  <c r="L34" i="8"/>
  <c r="L32" i="8"/>
  <c r="L33" i="8"/>
  <c r="L31" i="8"/>
  <c r="L17" i="8"/>
  <c r="L15" i="8"/>
  <c r="L28" i="8"/>
  <c r="L14" i="8"/>
  <c r="L38" i="8"/>
  <c r="L27" i="8"/>
  <c r="L24" i="8"/>
  <c r="L12" i="8"/>
  <c r="L25" i="8"/>
  <c r="L22" i="8"/>
  <c r="L36" i="8"/>
  <c r="L21" i="8"/>
  <c r="L20" i="8"/>
  <c r="L19" i="8"/>
  <c r="N10" i="8"/>
  <c r="O10" i="8" s="1"/>
  <c r="P10" i="8" s="1"/>
  <c r="N11" i="8"/>
  <c r="O11" i="8" s="1"/>
  <c r="P11" i="8" s="1"/>
  <c r="K10" i="8"/>
  <c r="K11" i="8"/>
  <c r="J10" i="8"/>
  <c r="J11" i="8"/>
  <c r="L10" i="8" l="1"/>
  <c r="L11" i="8"/>
  <c r="P50" i="8" l="1"/>
  <c r="L10" i="9"/>
  <c r="M10" i="9" s="1"/>
  <c r="N10" i="9" s="1"/>
  <c r="O10" i="9" s="1"/>
  <c r="J10" i="9"/>
  <c r="I10" i="9"/>
  <c r="L9" i="9"/>
  <c r="M9" i="9" s="1"/>
  <c r="N9" i="9" s="1"/>
  <c r="O9" i="9" s="1"/>
  <c r="J9" i="9"/>
  <c r="I9" i="9"/>
  <c r="O11" i="9" l="1"/>
  <c r="I12" i="9" s="1"/>
  <c r="K10" i="9"/>
  <c r="K9" i="9"/>
  <c r="J51" i="8" l="1"/>
</calcChain>
</file>

<file path=xl/sharedStrings.xml><?xml version="1.0" encoding="utf-8"?>
<sst xmlns="http://schemas.openxmlformats.org/spreadsheetml/2006/main" count="143" uniqueCount="80">
  <si>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</si>
  <si>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</si>
  <si>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</si>
  <si>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</si>
  <si>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</si>
  <si>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</si>
  <si>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</si>
  <si>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</si>
  <si>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</si>
  <si>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</si>
  <si>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</si>
  <si>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</si>
  <si>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</si>
  <si>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</si>
  <si>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</si>
  <si>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</si>
  <si>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</si>
  <si>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</si>
  <si>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</si>
  <si>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</si>
  <si>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</si>
  <si>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</si>
  <si>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</si>
  <si>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</si>
  <si>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t>Итого</t>
  </si>
  <si>
    <t>Начальник отдела закупок_______________________К.А. Полякова</t>
  </si>
  <si>
    <t xml:space="preserve">Твердотельный накопитель </t>
  </si>
  <si>
    <t>Жесткий диск</t>
  </si>
  <si>
    <t xml:space="preserve">Ценовое предложение                                                          Вход. 48 от 16.11.2020 г. </t>
  </si>
  <si>
    <t xml:space="preserve">Ценовое предложение                                                          Вход. 49 от 16.11.2020 г. </t>
  </si>
  <si>
    <t xml:space="preserve">Ценовое предложение                                                          Вход. 50 от 16.11.2020 г. </t>
  </si>
  <si>
    <t>Обоснование начальной (максимальной) цены контракта
Поставка периферийного оборудования</t>
  </si>
  <si>
    <t>единица измерения</t>
  </si>
  <si>
    <t>Ведущий специалист по закупкам Контрактной службы_______________________Е.М. Макеева</t>
  </si>
  <si>
    <t>Кулер для процессора DEEPCOOL AG300 [R-AG300-BKNNMN-G] черный [вентилятор - 92 x 92 мм, до 3050 об/мин, основание - алюминий/медь, теплотрубки - 3 x 6 мм, 30.5 дБ, 4 pin, 150 Вт]</t>
  </si>
  <si>
    <t>Кулер для процессора ID-COOLING SE-903-XT BLACK [SE-903-XT BLACK] черный [вентилятор - 92 x 92 мм, до 2200 об/мин, основание - алюминий/медь, теплотрубки - 3 x 6 мм, 25.8 дБ, 4 pin, 130 Вт]</t>
  </si>
  <si>
    <t>Кулер для процессора ID-COOLING SE-214-XT ARGB [LGA1700] черный [вентилятор - 120 x 120 мм, до 1500 об/мин, основание - алюминий/медь, теплотрубки - 4 x 6 мм, 26.6 дБ, 4 pin, 180 Вт, подсветка - ARGB]</t>
  </si>
  <si>
    <t>Розетка HDMI 2.1 Type A / Розетка 1-местная встраиваемая (механизм)</t>
  </si>
  <si>
    <t>Вентилятор Xilence XF034 White Box [XPF80.W] черный [80 x 80 мм, 3 pin / Molex, 1800 об/мин - 1800 об/мин, - 20 дБ, в комплекте - 1]</t>
  </si>
  <si>
    <t>Вентилятор Zalman ZM-F2 Plus (SF) 92x92 1500об/мин 3pin</t>
  </si>
  <si>
    <t>Вентилятор DEEPCOOL XFAN 120 [DP-FDC-XF120] черный [120 x 120 мм, 3 pin / Molex, 1300 об/мин - 1300 об/мин, 23.7 дБ - 23.7 дБ, в комплекте - 1]</t>
  </si>
  <si>
    <t>Клавиатура проводная Oklick 180M USB [мембранная, клавиш - 104, USB Type-A, цвет черный]</t>
  </si>
  <si>
    <t>480 ГБ 2.5" SATA накопитель MSI SPATIUM S270 [S78-440E350-P83] [SATA, чтение - 500 Мбайт/сек, запись - 450 Мбайт/сек, 3D NAND 3 бит TLC, TBW - 250 ТБ]</t>
  </si>
  <si>
    <t>240 ГБ 2.5" SATA накопитель MSI SPATIUM S270 [S78-440N070-P83] [SATA, чтение - 500 Мбайт/сек, запись - 400 Мбайт/сек, 3D NAND 3 бит TLC, TBW - 110 ТБ]</t>
  </si>
  <si>
    <t>Оперативная память Apacer [EL.08G21.GSH] 8 ГБ [DDR4, 8 ГБx1 шт, 3200 МГц, 22(CL)]</t>
  </si>
  <si>
    <t>Материнская плата GIGABYTE A520M K V2 [AM4, AMD A520, 2xDDR4-3200 МГц, 1xPCI-Ex16, 1xM.2, Micro-ATX]</t>
  </si>
  <si>
    <t>Процессор AMD Ryzen 3 3200G OEM [AM4, 4 x 3.6 ГГц, L2 - 2 МБ, L3 - 4 МБ, 2 х DDR4-2933 МГц, AMD Radeon Vega 8, TDP 65 Вт]</t>
  </si>
  <si>
    <t>Процессор AMD Ryzen 5 PRO 5655GE OEM [AM4, 6 x 3.4 ГГц, L2 - 3 МБ, L3 - 16 МБ, 2 х DDR4-3200 МГц, AMD Radeon Graphics, TDP 35 Вт]</t>
  </si>
  <si>
    <t>Видеокарта DEXP GeForce 210 [GT210 1GD3 LP] [PCIe 2.0, GPU 500 МГц, 1 ГБ DDR3, 64 бит, DVI-I, HDMI, VGA (D-Sub)]</t>
  </si>
  <si>
    <t>Кабель Telecom jack 3.5 мм - 2RCA черный, 3м</t>
  </si>
  <si>
    <t>Кабель Ugreen jack 3.5 мм - 2RCA черный</t>
  </si>
  <si>
    <t>Кабель Cablexpert jack 3.5 мм - jack 3.5 мм черный, 3м</t>
  </si>
  <si>
    <t>Кабель Telecom jack 3.5 мм - jack 3.5 мм черный, 5м</t>
  </si>
  <si>
    <t>Кабель Ugreen jack 3.5 мм - jack 3.5 мм х2 шт. черный, 0.2 м</t>
  </si>
  <si>
    <t>Кабель Telecom jack 3.5 мм - jack 6.3 мм х2 шт. черный,3 м</t>
  </si>
  <si>
    <t>Кабель Ugreen 2RCA - 2RCA черный, 3м</t>
  </si>
  <si>
    <t>Кабель Telecom jack 6.3 мм - jack 6.3 мм черный, 3м</t>
  </si>
  <si>
    <t>Кабель Ugreen jack 6.3 мм - jack 6.3 мм черный, 3м</t>
  </si>
  <si>
    <t>Кабель Ugreen jack 3.5 мм - jack 6.3 мм серый, 3м</t>
  </si>
  <si>
    <t>Кабель Telecom jack 3.5 мм - jack 6.3 мм черный, 3м</t>
  </si>
  <si>
    <t>Кабель DEXP jack 6.3 мм - jack 6.3 мм черный, 6м</t>
  </si>
  <si>
    <t>Кабель DEXP DisplayPort - DisplayPort, 3 м</t>
  </si>
  <si>
    <t>Кабель DEXP DVI-D - DVI-D, 3 м</t>
  </si>
  <si>
    <t>Переходник DEXP HDMI - DVI-D</t>
  </si>
  <si>
    <t>Переходник однонаправленный Ugreen DisplayPort - DVI-I, 0.15 м</t>
  </si>
  <si>
    <t>Переходник однонаправленный Aceline DisplayPort - HDMI, 0.15 м</t>
  </si>
  <si>
    <t>Переходник DEXP HDMI - HDMI</t>
  </si>
  <si>
    <t>Привод внеш. DVD-RW ASUS SDRW-08U9M-U</t>
  </si>
  <si>
    <t xml:space="preserve">Кабель Ugreen XLR - XLR (Female - Male, 2 м) </t>
  </si>
  <si>
    <t>Кабель Ugreen 6.3 mm jack(male) – XLR(female) черный, 2м</t>
  </si>
  <si>
    <t>Кабель Ugreen 6.3 mm jack(male) – XLR(female) черный, 5м</t>
  </si>
  <si>
    <t>XLR кабель для микрофона 20 метров</t>
  </si>
  <si>
    <t>Кабель однонаправленный KEYRON HDMI - HDMI, 15 м</t>
  </si>
  <si>
    <t>Кабель однонаправленный DEXP HDMI - HDMI, 20 м</t>
  </si>
  <si>
    <t>шт</t>
  </si>
  <si>
    <t>Ценовое предложение                                                                                                        Вход. № 1185от 21.05.2026</t>
  </si>
  <si>
    <t>Видеокарта Gigabyte PCI-E 5.0 GV-N5060WF2MAX OC-8GD 1.0 NVIDIA GeForce RTX 5060 8Gb 128bit GDDR7 2512/28000 HDMIx1 DPx3 HDCP Ret</t>
  </si>
  <si>
    <t>Ценовое предложение                                                                                                        Вход. №1204 от 16.06.2026</t>
  </si>
  <si>
    <t>Ценовое предложение                                                                                                        Вход. № 1205 от 18.06.2026</t>
  </si>
  <si>
    <t>Обоснование начальной (максимальной) цены контракта
Поставка компьютерных комплектующих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</si>
</sst>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9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5" fillId="2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top" wrapText="1"/>
    </xf>
    <xf numFmtId="0" fontId="2" fillId="5" borderId="10" xfId="0" applyFont="1" applyFill="1" applyBorder="1" applyAlignment="1">
      <alignment horizontal="distributed" vertical="top" wrapText="1" justifyLastLine="1"/>
    </xf>
    <xf numFmtId="0" fontId="2" fillId="4" borderId="1" xfId="0" applyFont="1" applyFill="1" applyBorder="1" applyAlignment="1">
      <alignment horizontal="distributed" vertical="top" wrapText="1" justifyLastLine="1"/>
    </xf>
    <xf numFmtId="0" fontId="12" fillId="5" borderId="1" xfId="0" applyFont="1" applyFill="1" applyBorder="1" applyAlignment="1">
      <alignment vertical="top" wrapText="1"/>
    </xf>
    <xf numFmtId="1" fontId="2" fillId="5" borderId="1" xfId="0" applyNumberFormat="1" applyFont="1" applyFill="1" applyBorder="1" applyAlignment="1">
      <alignment horizontal="distributed" vertical="top" wrapText="1" justifyLastLine="1"/>
    </xf>
    <xf numFmtId="164" fontId="2" fillId="5" borderId="1" xfId="0" applyNumberFormat="1" applyFont="1" applyFill="1" applyBorder="1" applyAlignment="1">
      <alignment horizontal="distributed" vertical="top" wrapText="1" justifyLastLine="1"/>
    </xf>
    <xf numFmtId="0" fontId="2" fillId="5" borderId="1" xfId="0" applyFont="1" applyFill="1" applyBorder="1" applyAlignment="1">
      <alignment horizontal="distributed" vertical="top" justifyLastLine="1"/>
    </xf>
    <xf numFmtId="10" fontId="2" fillId="5" borderId="1" xfId="0" applyNumberFormat="1" applyFont="1" applyFill="1" applyBorder="1" applyAlignment="1">
      <alignment horizontal="distributed" vertical="top" justifyLastLine="1"/>
    </xf>
    <xf numFmtId="2" fontId="2" fillId="5" borderId="1" xfId="0" applyNumberFormat="1" applyFont="1" applyFill="1" applyBorder="1" applyAlignment="1">
      <alignment horizontal="distributed" vertical="top" wrapText="1" justifyLastLine="1"/>
    </xf>
    <xf numFmtId="165" fontId="2" fillId="5" borderId="1" xfId="0" applyNumberFormat="1" applyFont="1" applyFill="1" applyBorder="1" applyAlignment="1">
      <alignment horizontal="distributed" vertical="top" wrapText="1" justifyLastLine="1"/>
    </xf>
    <xf numFmtId="4" fontId="2" fillId="5" borderId="1" xfId="0" applyNumberFormat="1" applyFont="1" applyFill="1" applyBorder="1" applyAlignment="1">
      <alignment horizontal="center" vertical="top" wrapText="1" justifyLastLine="1"/>
    </xf>
    <xf numFmtId="4" fontId="2" fillId="5" borderId="11" xfId="0" applyNumberFormat="1" applyFont="1" applyFill="1" applyBorder="1" applyAlignment="1">
      <alignment horizontal="center" vertical="top" wrapText="1" justifyLastLine="1"/>
    </xf>
    <xf numFmtId="0" fontId="4" fillId="0" borderId="0" xfId="0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vertical="top" wrapText="1"/>
    </xf>
    <xf numFmtId="2" fontId="11" fillId="5" borderId="1" xfId="0" applyNumberFormat="1" applyFont="1" applyFill="1" applyBorder="1" applyAlignment="1">
      <alignment vertical="top" wrapText="1"/>
    </xf>
    <xf numFmtId="10" fontId="2" fillId="0" borderId="1" xfId="0" applyNumberFormat="1" applyFont="1" applyFill="1" applyBorder="1" applyAlignment="1">
      <alignment horizontal="distributed" vertical="top" justifyLastLine="1"/>
    </xf>
    <xf numFmtId="0" fontId="5" fillId="0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distributed" vertical="top" wrapText="1" justifyLastLine="1"/>
    </xf>
    <xf numFmtId="0" fontId="2" fillId="4" borderId="2" xfId="0" applyFont="1" applyFill="1" applyBorder="1" applyAlignment="1">
      <alignment horizontal="distributed" vertical="top" wrapText="1" justifyLastLine="1"/>
    </xf>
    <xf numFmtId="0" fontId="2" fillId="0" borderId="1" xfId="0" applyFont="1" applyBorder="1"/>
    <xf numFmtId="2" fontId="11" fillId="5" borderId="1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distributed" vertical="top" wrapText="1" justifyLastLine="1"/>
    </xf>
    <xf numFmtId="0" fontId="0" fillId="0" borderId="0" xfId="0" applyBorder="1"/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2" fillId="5" borderId="17" xfId="0" applyFont="1" applyFill="1" applyBorder="1" applyAlignment="1">
      <alignment horizontal="distributed" vertical="top" wrapText="1" justifyLastLine="1"/>
    </xf>
    <xf numFmtId="2" fontId="12" fillId="5" borderId="18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15" fillId="5" borderId="1" xfId="0" applyNumberFormat="1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wrapText="1"/>
    </xf>
    <xf numFmtId="0" fontId="17" fillId="3" borderId="4" xfId="0" applyFont="1" applyFill="1" applyBorder="1" applyAlignment="1">
      <alignment horizontal="center" vertical="center" textRotation="90" wrapText="1"/>
    </xf>
    <xf numFmtId="0" fontId="16" fillId="5" borderId="1" xfId="0" applyFont="1" applyFill="1" applyBorder="1" applyAlignment="1">
      <alignment vertical="center" wrapText="1"/>
    </xf>
    <xf numFmtId="0" fontId="16" fillId="5" borderId="1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12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center" vertical="center" textRotation="90" wrapText="1"/>
    </xf>
    <xf numFmtId="0" fontId="2" fillId="5" borderId="0" xfId="0" applyFont="1" applyFill="1" applyBorder="1"/>
    <xf numFmtId="4" fontId="2" fillId="5" borderId="0" xfId="0" applyNumberFormat="1" applyFont="1" applyFill="1" applyBorder="1"/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628900"/>
          <a:ext cx="6667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2600325"/>
          <a:ext cx="923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3276600"/>
          <a:ext cx="971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0</xdr:rowOff>
    </xdr:from>
    <xdr:to>
      <xdr:col>11</xdr:col>
      <xdr:colOff>1504950</xdr:colOff>
      <xdr:row>8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314825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0</xdr:rowOff>
    </xdr:from>
    <xdr:to>
      <xdr:col>11</xdr:col>
      <xdr:colOff>1504950</xdr:colOff>
      <xdr:row>8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314825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8</xdr:row>
      <xdr:rowOff>181938</xdr:rowOff>
    </xdr:from>
    <xdr:to>
      <xdr:col>11</xdr:col>
      <xdr:colOff>1465672</xdr:colOff>
      <xdr:row>8</xdr:row>
      <xdr:rowOff>181938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73488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8</xdr:row>
      <xdr:rowOff>181938</xdr:rowOff>
    </xdr:from>
    <xdr:to>
      <xdr:col>11</xdr:col>
      <xdr:colOff>1465672</xdr:colOff>
      <xdr:row>8</xdr:row>
      <xdr:rowOff>181938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73488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9</xdr:row>
      <xdr:rowOff>181938</xdr:rowOff>
    </xdr:from>
    <xdr:to>
      <xdr:col>11</xdr:col>
      <xdr:colOff>1465672</xdr:colOff>
      <xdr:row>9</xdr:row>
      <xdr:rowOff>181938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95396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8</xdr:row>
      <xdr:rowOff>181938</xdr:rowOff>
    </xdr:from>
    <xdr:to>
      <xdr:col>11</xdr:col>
      <xdr:colOff>1465672</xdr:colOff>
      <xdr:row>8</xdr:row>
      <xdr:rowOff>181938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73488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9</xdr:row>
      <xdr:rowOff>181938</xdr:rowOff>
    </xdr:from>
    <xdr:to>
      <xdr:col>11</xdr:col>
      <xdr:colOff>1465672</xdr:colOff>
      <xdr:row>9</xdr:row>
      <xdr:rowOff>181938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95396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6"/>
  <sheetViews>
    <sheetView tabSelected="1" zoomScaleNormal="100" workbookViewId="0">
      <selection activeCell="O49" sqref="O49"/>
    </sheetView>
  </sheetViews>
  <sheetFormatPr defaultRowHeight="30.75" customHeight="1" x14ac:dyDescent="0.2"/>
  <cols>
    <col min="1" max="1" width="4.7109375" style="1" customWidth="1"/>
    <col min="2" max="2" width="48.28515625" style="1" customWidth="1"/>
    <col min="3" max="3" width="5" style="1" customWidth="1"/>
    <col min="4" max="4" width="6.140625" style="1" customWidth="1"/>
    <col min="5" max="5" width="5.85546875" style="49" customWidth="1"/>
    <col min="6" max="6" width="9.7109375" style="1" customWidth="1"/>
    <col min="7" max="7" width="9.5703125" style="1" customWidth="1"/>
    <col min="8" max="8" width="9.7109375" style="1" customWidth="1"/>
    <col min="9" max="9" width="7.28515625" style="1" customWidth="1"/>
    <col min="10" max="10" width="14.85546875" style="1" customWidth="1"/>
    <col min="11" max="11" width="14.140625" style="1" customWidth="1"/>
    <col min="12" max="12" width="10.28515625" style="1" customWidth="1"/>
    <col min="13" max="13" width="14.85546875" style="1" customWidth="1"/>
    <col min="14" max="14" width="20.28515625" style="1" customWidth="1"/>
    <col min="15" max="15" width="17.42578125" style="1" customWidth="1"/>
    <col min="16" max="16" width="15.140625" style="1" customWidth="1"/>
    <col min="17" max="257" width="9.140625" style="1"/>
    <col min="258" max="258" width="4.7109375" style="1" customWidth="1"/>
    <col min="259" max="259" width="30.140625" style="1" customWidth="1"/>
    <col min="260" max="260" width="5.85546875" style="1" customWidth="1"/>
    <col min="261" max="261" width="6.85546875" style="1" customWidth="1"/>
    <col min="262" max="262" width="9.7109375" style="1" customWidth="1"/>
    <col min="263" max="264" width="9.85546875" style="1" customWidth="1"/>
    <col min="265" max="265" width="6" style="1" customWidth="1"/>
    <col min="266" max="266" width="13.140625" style="1" customWidth="1"/>
    <col min="267" max="267" width="15.42578125" style="1" customWidth="1"/>
    <col min="268" max="268" width="14.28515625" style="1" customWidth="1"/>
    <col min="269" max="269" width="22.7109375" style="1" customWidth="1"/>
    <col min="270" max="270" width="13.85546875" style="1" customWidth="1"/>
    <col min="271" max="271" width="11" style="1" customWidth="1"/>
    <col min="272" max="272" width="11.28515625" style="1" customWidth="1"/>
    <col min="273" max="513" width="9.140625" style="1"/>
    <col min="514" max="514" width="4.7109375" style="1" customWidth="1"/>
    <col min="515" max="515" width="30.140625" style="1" customWidth="1"/>
    <col min="516" max="516" width="5.85546875" style="1" customWidth="1"/>
    <col min="517" max="517" width="6.85546875" style="1" customWidth="1"/>
    <col min="518" max="518" width="9.7109375" style="1" customWidth="1"/>
    <col min="519" max="520" width="9.85546875" style="1" customWidth="1"/>
    <col min="521" max="521" width="6" style="1" customWidth="1"/>
    <col min="522" max="522" width="13.140625" style="1" customWidth="1"/>
    <col min="523" max="523" width="15.42578125" style="1" customWidth="1"/>
    <col min="524" max="524" width="14.28515625" style="1" customWidth="1"/>
    <col min="525" max="525" width="22.7109375" style="1" customWidth="1"/>
    <col min="526" max="526" width="13.85546875" style="1" customWidth="1"/>
    <col min="527" max="527" width="11" style="1" customWidth="1"/>
    <col min="528" max="528" width="11.28515625" style="1" customWidth="1"/>
    <col min="529" max="769" width="9.140625" style="1"/>
    <col min="770" max="770" width="4.7109375" style="1" customWidth="1"/>
    <col min="771" max="771" width="30.140625" style="1" customWidth="1"/>
    <col min="772" max="772" width="5.85546875" style="1" customWidth="1"/>
    <col min="773" max="773" width="6.85546875" style="1" customWidth="1"/>
    <col min="774" max="774" width="9.7109375" style="1" customWidth="1"/>
    <col min="775" max="776" width="9.85546875" style="1" customWidth="1"/>
    <col min="777" max="777" width="6" style="1" customWidth="1"/>
    <col min="778" max="778" width="13.140625" style="1" customWidth="1"/>
    <col min="779" max="779" width="15.42578125" style="1" customWidth="1"/>
    <col min="780" max="780" width="14.28515625" style="1" customWidth="1"/>
    <col min="781" max="781" width="22.7109375" style="1" customWidth="1"/>
    <col min="782" max="782" width="13.85546875" style="1" customWidth="1"/>
    <col min="783" max="783" width="11" style="1" customWidth="1"/>
    <col min="784" max="784" width="11.28515625" style="1" customWidth="1"/>
    <col min="785" max="1025" width="9.140625" style="1"/>
    <col min="1026" max="1026" width="4.7109375" style="1" customWidth="1"/>
    <col min="1027" max="1027" width="30.140625" style="1" customWidth="1"/>
    <col min="1028" max="1028" width="5.85546875" style="1" customWidth="1"/>
    <col min="1029" max="1029" width="6.85546875" style="1" customWidth="1"/>
    <col min="1030" max="1030" width="9.7109375" style="1" customWidth="1"/>
    <col min="1031" max="1032" width="9.85546875" style="1" customWidth="1"/>
    <col min="1033" max="1033" width="6" style="1" customWidth="1"/>
    <col min="1034" max="1034" width="13.140625" style="1" customWidth="1"/>
    <col min="1035" max="1035" width="15.42578125" style="1" customWidth="1"/>
    <col min="1036" max="1036" width="14.28515625" style="1" customWidth="1"/>
    <col min="1037" max="1037" width="22.7109375" style="1" customWidth="1"/>
    <col min="1038" max="1038" width="13.85546875" style="1" customWidth="1"/>
    <col min="1039" max="1039" width="11" style="1" customWidth="1"/>
    <col min="1040" max="1040" width="11.28515625" style="1" customWidth="1"/>
    <col min="1041" max="1281" width="9.140625" style="1"/>
    <col min="1282" max="1282" width="4.7109375" style="1" customWidth="1"/>
    <col min="1283" max="1283" width="30.140625" style="1" customWidth="1"/>
    <col min="1284" max="1284" width="5.85546875" style="1" customWidth="1"/>
    <col min="1285" max="1285" width="6.85546875" style="1" customWidth="1"/>
    <col min="1286" max="1286" width="9.7109375" style="1" customWidth="1"/>
    <col min="1287" max="1288" width="9.85546875" style="1" customWidth="1"/>
    <col min="1289" max="1289" width="6" style="1" customWidth="1"/>
    <col min="1290" max="1290" width="13.140625" style="1" customWidth="1"/>
    <col min="1291" max="1291" width="15.42578125" style="1" customWidth="1"/>
    <col min="1292" max="1292" width="14.28515625" style="1" customWidth="1"/>
    <col min="1293" max="1293" width="22.7109375" style="1" customWidth="1"/>
    <col min="1294" max="1294" width="13.85546875" style="1" customWidth="1"/>
    <col min="1295" max="1295" width="11" style="1" customWidth="1"/>
    <col min="1296" max="1296" width="11.28515625" style="1" customWidth="1"/>
    <col min="1297" max="1537" width="9.140625" style="1"/>
    <col min="1538" max="1538" width="4.7109375" style="1" customWidth="1"/>
    <col min="1539" max="1539" width="30.140625" style="1" customWidth="1"/>
    <col min="1540" max="1540" width="5.85546875" style="1" customWidth="1"/>
    <col min="1541" max="1541" width="6.85546875" style="1" customWidth="1"/>
    <col min="1542" max="1542" width="9.7109375" style="1" customWidth="1"/>
    <col min="1543" max="1544" width="9.85546875" style="1" customWidth="1"/>
    <col min="1545" max="1545" width="6" style="1" customWidth="1"/>
    <col min="1546" max="1546" width="13.140625" style="1" customWidth="1"/>
    <col min="1547" max="1547" width="15.42578125" style="1" customWidth="1"/>
    <col min="1548" max="1548" width="14.28515625" style="1" customWidth="1"/>
    <col min="1549" max="1549" width="22.7109375" style="1" customWidth="1"/>
    <col min="1550" max="1550" width="13.85546875" style="1" customWidth="1"/>
    <col min="1551" max="1551" width="11" style="1" customWidth="1"/>
    <col min="1552" max="1552" width="11.28515625" style="1" customWidth="1"/>
    <col min="1553" max="1793" width="9.140625" style="1"/>
    <col min="1794" max="1794" width="4.7109375" style="1" customWidth="1"/>
    <col min="1795" max="1795" width="30.140625" style="1" customWidth="1"/>
    <col min="1796" max="1796" width="5.85546875" style="1" customWidth="1"/>
    <col min="1797" max="1797" width="6.85546875" style="1" customWidth="1"/>
    <col min="1798" max="1798" width="9.7109375" style="1" customWidth="1"/>
    <col min="1799" max="1800" width="9.85546875" style="1" customWidth="1"/>
    <col min="1801" max="1801" width="6" style="1" customWidth="1"/>
    <col min="1802" max="1802" width="13.140625" style="1" customWidth="1"/>
    <col min="1803" max="1803" width="15.42578125" style="1" customWidth="1"/>
    <col min="1804" max="1804" width="14.28515625" style="1" customWidth="1"/>
    <col min="1805" max="1805" width="22.7109375" style="1" customWidth="1"/>
    <col min="1806" max="1806" width="13.85546875" style="1" customWidth="1"/>
    <col min="1807" max="1807" width="11" style="1" customWidth="1"/>
    <col min="1808" max="1808" width="11.28515625" style="1" customWidth="1"/>
    <col min="1809" max="2049" width="9.140625" style="1"/>
    <col min="2050" max="2050" width="4.7109375" style="1" customWidth="1"/>
    <col min="2051" max="2051" width="30.140625" style="1" customWidth="1"/>
    <col min="2052" max="2052" width="5.85546875" style="1" customWidth="1"/>
    <col min="2053" max="2053" width="6.85546875" style="1" customWidth="1"/>
    <col min="2054" max="2054" width="9.7109375" style="1" customWidth="1"/>
    <col min="2055" max="2056" width="9.85546875" style="1" customWidth="1"/>
    <col min="2057" max="2057" width="6" style="1" customWidth="1"/>
    <col min="2058" max="2058" width="13.140625" style="1" customWidth="1"/>
    <col min="2059" max="2059" width="15.42578125" style="1" customWidth="1"/>
    <col min="2060" max="2060" width="14.28515625" style="1" customWidth="1"/>
    <col min="2061" max="2061" width="22.7109375" style="1" customWidth="1"/>
    <col min="2062" max="2062" width="13.85546875" style="1" customWidth="1"/>
    <col min="2063" max="2063" width="11" style="1" customWidth="1"/>
    <col min="2064" max="2064" width="11.28515625" style="1" customWidth="1"/>
    <col min="2065" max="2305" width="9.140625" style="1"/>
    <col min="2306" max="2306" width="4.7109375" style="1" customWidth="1"/>
    <col min="2307" max="2307" width="30.140625" style="1" customWidth="1"/>
    <col min="2308" max="2308" width="5.85546875" style="1" customWidth="1"/>
    <col min="2309" max="2309" width="6.85546875" style="1" customWidth="1"/>
    <col min="2310" max="2310" width="9.7109375" style="1" customWidth="1"/>
    <col min="2311" max="2312" width="9.85546875" style="1" customWidth="1"/>
    <col min="2313" max="2313" width="6" style="1" customWidth="1"/>
    <col min="2314" max="2314" width="13.140625" style="1" customWidth="1"/>
    <col min="2315" max="2315" width="15.42578125" style="1" customWidth="1"/>
    <col min="2316" max="2316" width="14.28515625" style="1" customWidth="1"/>
    <col min="2317" max="2317" width="22.7109375" style="1" customWidth="1"/>
    <col min="2318" max="2318" width="13.85546875" style="1" customWidth="1"/>
    <col min="2319" max="2319" width="11" style="1" customWidth="1"/>
    <col min="2320" max="2320" width="11.28515625" style="1" customWidth="1"/>
    <col min="2321" max="2561" width="9.140625" style="1"/>
    <col min="2562" max="2562" width="4.7109375" style="1" customWidth="1"/>
    <col min="2563" max="2563" width="30.140625" style="1" customWidth="1"/>
    <col min="2564" max="2564" width="5.85546875" style="1" customWidth="1"/>
    <col min="2565" max="2565" width="6.85546875" style="1" customWidth="1"/>
    <col min="2566" max="2566" width="9.7109375" style="1" customWidth="1"/>
    <col min="2567" max="2568" width="9.85546875" style="1" customWidth="1"/>
    <col min="2569" max="2569" width="6" style="1" customWidth="1"/>
    <col min="2570" max="2570" width="13.140625" style="1" customWidth="1"/>
    <col min="2571" max="2571" width="15.42578125" style="1" customWidth="1"/>
    <col min="2572" max="2572" width="14.28515625" style="1" customWidth="1"/>
    <col min="2573" max="2573" width="22.7109375" style="1" customWidth="1"/>
    <col min="2574" max="2574" width="13.85546875" style="1" customWidth="1"/>
    <col min="2575" max="2575" width="11" style="1" customWidth="1"/>
    <col min="2576" max="2576" width="11.28515625" style="1" customWidth="1"/>
    <col min="2577" max="2817" width="9.140625" style="1"/>
    <col min="2818" max="2818" width="4.7109375" style="1" customWidth="1"/>
    <col min="2819" max="2819" width="30.140625" style="1" customWidth="1"/>
    <col min="2820" max="2820" width="5.85546875" style="1" customWidth="1"/>
    <col min="2821" max="2821" width="6.85546875" style="1" customWidth="1"/>
    <col min="2822" max="2822" width="9.7109375" style="1" customWidth="1"/>
    <col min="2823" max="2824" width="9.85546875" style="1" customWidth="1"/>
    <col min="2825" max="2825" width="6" style="1" customWidth="1"/>
    <col min="2826" max="2826" width="13.140625" style="1" customWidth="1"/>
    <col min="2827" max="2827" width="15.42578125" style="1" customWidth="1"/>
    <col min="2828" max="2828" width="14.28515625" style="1" customWidth="1"/>
    <col min="2829" max="2829" width="22.7109375" style="1" customWidth="1"/>
    <col min="2830" max="2830" width="13.85546875" style="1" customWidth="1"/>
    <col min="2831" max="2831" width="11" style="1" customWidth="1"/>
    <col min="2832" max="2832" width="11.28515625" style="1" customWidth="1"/>
    <col min="2833" max="3073" width="9.140625" style="1"/>
    <col min="3074" max="3074" width="4.7109375" style="1" customWidth="1"/>
    <col min="3075" max="3075" width="30.140625" style="1" customWidth="1"/>
    <col min="3076" max="3076" width="5.85546875" style="1" customWidth="1"/>
    <col min="3077" max="3077" width="6.85546875" style="1" customWidth="1"/>
    <col min="3078" max="3078" width="9.7109375" style="1" customWidth="1"/>
    <col min="3079" max="3080" width="9.85546875" style="1" customWidth="1"/>
    <col min="3081" max="3081" width="6" style="1" customWidth="1"/>
    <col min="3082" max="3082" width="13.140625" style="1" customWidth="1"/>
    <col min="3083" max="3083" width="15.42578125" style="1" customWidth="1"/>
    <col min="3084" max="3084" width="14.28515625" style="1" customWidth="1"/>
    <col min="3085" max="3085" width="22.7109375" style="1" customWidth="1"/>
    <col min="3086" max="3086" width="13.85546875" style="1" customWidth="1"/>
    <col min="3087" max="3087" width="11" style="1" customWidth="1"/>
    <col min="3088" max="3088" width="11.28515625" style="1" customWidth="1"/>
    <col min="3089" max="3329" width="9.140625" style="1"/>
    <col min="3330" max="3330" width="4.7109375" style="1" customWidth="1"/>
    <col min="3331" max="3331" width="30.140625" style="1" customWidth="1"/>
    <col min="3332" max="3332" width="5.85546875" style="1" customWidth="1"/>
    <col min="3333" max="3333" width="6.85546875" style="1" customWidth="1"/>
    <col min="3334" max="3334" width="9.7109375" style="1" customWidth="1"/>
    <col min="3335" max="3336" width="9.85546875" style="1" customWidth="1"/>
    <col min="3337" max="3337" width="6" style="1" customWidth="1"/>
    <col min="3338" max="3338" width="13.140625" style="1" customWidth="1"/>
    <col min="3339" max="3339" width="15.42578125" style="1" customWidth="1"/>
    <col min="3340" max="3340" width="14.28515625" style="1" customWidth="1"/>
    <col min="3341" max="3341" width="22.7109375" style="1" customWidth="1"/>
    <col min="3342" max="3342" width="13.85546875" style="1" customWidth="1"/>
    <col min="3343" max="3343" width="11" style="1" customWidth="1"/>
    <col min="3344" max="3344" width="11.28515625" style="1" customWidth="1"/>
    <col min="3345" max="3585" width="9.140625" style="1"/>
    <col min="3586" max="3586" width="4.7109375" style="1" customWidth="1"/>
    <col min="3587" max="3587" width="30.140625" style="1" customWidth="1"/>
    <col min="3588" max="3588" width="5.85546875" style="1" customWidth="1"/>
    <col min="3589" max="3589" width="6.85546875" style="1" customWidth="1"/>
    <col min="3590" max="3590" width="9.7109375" style="1" customWidth="1"/>
    <col min="3591" max="3592" width="9.85546875" style="1" customWidth="1"/>
    <col min="3593" max="3593" width="6" style="1" customWidth="1"/>
    <col min="3594" max="3594" width="13.140625" style="1" customWidth="1"/>
    <col min="3595" max="3595" width="15.42578125" style="1" customWidth="1"/>
    <col min="3596" max="3596" width="14.28515625" style="1" customWidth="1"/>
    <col min="3597" max="3597" width="22.7109375" style="1" customWidth="1"/>
    <col min="3598" max="3598" width="13.85546875" style="1" customWidth="1"/>
    <col min="3599" max="3599" width="11" style="1" customWidth="1"/>
    <col min="3600" max="3600" width="11.28515625" style="1" customWidth="1"/>
    <col min="3601" max="3841" width="9.140625" style="1"/>
    <col min="3842" max="3842" width="4.7109375" style="1" customWidth="1"/>
    <col min="3843" max="3843" width="30.140625" style="1" customWidth="1"/>
    <col min="3844" max="3844" width="5.85546875" style="1" customWidth="1"/>
    <col min="3845" max="3845" width="6.85546875" style="1" customWidth="1"/>
    <col min="3846" max="3846" width="9.7109375" style="1" customWidth="1"/>
    <col min="3847" max="3848" width="9.85546875" style="1" customWidth="1"/>
    <col min="3849" max="3849" width="6" style="1" customWidth="1"/>
    <col min="3850" max="3850" width="13.140625" style="1" customWidth="1"/>
    <col min="3851" max="3851" width="15.42578125" style="1" customWidth="1"/>
    <col min="3852" max="3852" width="14.28515625" style="1" customWidth="1"/>
    <col min="3853" max="3853" width="22.7109375" style="1" customWidth="1"/>
    <col min="3854" max="3854" width="13.85546875" style="1" customWidth="1"/>
    <col min="3855" max="3855" width="11" style="1" customWidth="1"/>
    <col min="3856" max="3856" width="11.28515625" style="1" customWidth="1"/>
    <col min="3857" max="4097" width="9.140625" style="1"/>
    <col min="4098" max="4098" width="4.7109375" style="1" customWidth="1"/>
    <col min="4099" max="4099" width="30.140625" style="1" customWidth="1"/>
    <col min="4100" max="4100" width="5.85546875" style="1" customWidth="1"/>
    <col min="4101" max="4101" width="6.85546875" style="1" customWidth="1"/>
    <col min="4102" max="4102" width="9.7109375" style="1" customWidth="1"/>
    <col min="4103" max="4104" width="9.85546875" style="1" customWidth="1"/>
    <col min="4105" max="4105" width="6" style="1" customWidth="1"/>
    <col min="4106" max="4106" width="13.140625" style="1" customWidth="1"/>
    <col min="4107" max="4107" width="15.42578125" style="1" customWidth="1"/>
    <col min="4108" max="4108" width="14.28515625" style="1" customWidth="1"/>
    <col min="4109" max="4109" width="22.7109375" style="1" customWidth="1"/>
    <col min="4110" max="4110" width="13.85546875" style="1" customWidth="1"/>
    <col min="4111" max="4111" width="11" style="1" customWidth="1"/>
    <col min="4112" max="4112" width="11.28515625" style="1" customWidth="1"/>
    <col min="4113" max="4353" width="9.140625" style="1"/>
    <col min="4354" max="4354" width="4.7109375" style="1" customWidth="1"/>
    <col min="4355" max="4355" width="30.140625" style="1" customWidth="1"/>
    <col min="4356" max="4356" width="5.85546875" style="1" customWidth="1"/>
    <col min="4357" max="4357" width="6.85546875" style="1" customWidth="1"/>
    <col min="4358" max="4358" width="9.7109375" style="1" customWidth="1"/>
    <col min="4359" max="4360" width="9.85546875" style="1" customWidth="1"/>
    <col min="4361" max="4361" width="6" style="1" customWidth="1"/>
    <col min="4362" max="4362" width="13.140625" style="1" customWidth="1"/>
    <col min="4363" max="4363" width="15.42578125" style="1" customWidth="1"/>
    <col min="4364" max="4364" width="14.28515625" style="1" customWidth="1"/>
    <col min="4365" max="4365" width="22.7109375" style="1" customWidth="1"/>
    <col min="4366" max="4366" width="13.85546875" style="1" customWidth="1"/>
    <col min="4367" max="4367" width="11" style="1" customWidth="1"/>
    <col min="4368" max="4368" width="11.28515625" style="1" customWidth="1"/>
    <col min="4369" max="4609" width="9.140625" style="1"/>
    <col min="4610" max="4610" width="4.7109375" style="1" customWidth="1"/>
    <col min="4611" max="4611" width="30.140625" style="1" customWidth="1"/>
    <col min="4612" max="4612" width="5.85546875" style="1" customWidth="1"/>
    <col min="4613" max="4613" width="6.85546875" style="1" customWidth="1"/>
    <col min="4614" max="4614" width="9.7109375" style="1" customWidth="1"/>
    <col min="4615" max="4616" width="9.85546875" style="1" customWidth="1"/>
    <col min="4617" max="4617" width="6" style="1" customWidth="1"/>
    <col min="4618" max="4618" width="13.140625" style="1" customWidth="1"/>
    <col min="4619" max="4619" width="15.42578125" style="1" customWidth="1"/>
    <col min="4620" max="4620" width="14.28515625" style="1" customWidth="1"/>
    <col min="4621" max="4621" width="22.7109375" style="1" customWidth="1"/>
    <col min="4622" max="4622" width="13.85546875" style="1" customWidth="1"/>
    <col min="4623" max="4623" width="11" style="1" customWidth="1"/>
    <col min="4624" max="4624" width="11.28515625" style="1" customWidth="1"/>
    <col min="4625" max="4865" width="9.140625" style="1"/>
    <col min="4866" max="4866" width="4.7109375" style="1" customWidth="1"/>
    <col min="4867" max="4867" width="30.140625" style="1" customWidth="1"/>
    <col min="4868" max="4868" width="5.85546875" style="1" customWidth="1"/>
    <col min="4869" max="4869" width="6.85546875" style="1" customWidth="1"/>
    <col min="4870" max="4870" width="9.7109375" style="1" customWidth="1"/>
    <col min="4871" max="4872" width="9.85546875" style="1" customWidth="1"/>
    <col min="4873" max="4873" width="6" style="1" customWidth="1"/>
    <col min="4874" max="4874" width="13.140625" style="1" customWidth="1"/>
    <col min="4875" max="4875" width="15.42578125" style="1" customWidth="1"/>
    <col min="4876" max="4876" width="14.28515625" style="1" customWidth="1"/>
    <col min="4877" max="4877" width="22.7109375" style="1" customWidth="1"/>
    <col min="4878" max="4878" width="13.85546875" style="1" customWidth="1"/>
    <col min="4879" max="4879" width="11" style="1" customWidth="1"/>
    <col min="4880" max="4880" width="11.28515625" style="1" customWidth="1"/>
    <col min="4881" max="5121" width="9.140625" style="1"/>
    <col min="5122" max="5122" width="4.7109375" style="1" customWidth="1"/>
    <col min="5123" max="5123" width="30.140625" style="1" customWidth="1"/>
    <col min="5124" max="5124" width="5.85546875" style="1" customWidth="1"/>
    <col min="5125" max="5125" width="6.85546875" style="1" customWidth="1"/>
    <col min="5126" max="5126" width="9.7109375" style="1" customWidth="1"/>
    <col min="5127" max="5128" width="9.85546875" style="1" customWidth="1"/>
    <col min="5129" max="5129" width="6" style="1" customWidth="1"/>
    <col min="5130" max="5130" width="13.140625" style="1" customWidth="1"/>
    <col min="5131" max="5131" width="15.42578125" style="1" customWidth="1"/>
    <col min="5132" max="5132" width="14.28515625" style="1" customWidth="1"/>
    <col min="5133" max="5133" width="22.7109375" style="1" customWidth="1"/>
    <col min="5134" max="5134" width="13.85546875" style="1" customWidth="1"/>
    <col min="5135" max="5135" width="11" style="1" customWidth="1"/>
    <col min="5136" max="5136" width="11.28515625" style="1" customWidth="1"/>
    <col min="5137" max="5377" width="9.140625" style="1"/>
    <col min="5378" max="5378" width="4.7109375" style="1" customWidth="1"/>
    <col min="5379" max="5379" width="30.140625" style="1" customWidth="1"/>
    <col min="5380" max="5380" width="5.85546875" style="1" customWidth="1"/>
    <col min="5381" max="5381" width="6.85546875" style="1" customWidth="1"/>
    <col min="5382" max="5382" width="9.7109375" style="1" customWidth="1"/>
    <col min="5383" max="5384" width="9.85546875" style="1" customWidth="1"/>
    <col min="5385" max="5385" width="6" style="1" customWidth="1"/>
    <col min="5386" max="5386" width="13.140625" style="1" customWidth="1"/>
    <col min="5387" max="5387" width="15.42578125" style="1" customWidth="1"/>
    <col min="5388" max="5388" width="14.28515625" style="1" customWidth="1"/>
    <col min="5389" max="5389" width="22.7109375" style="1" customWidth="1"/>
    <col min="5390" max="5390" width="13.85546875" style="1" customWidth="1"/>
    <col min="5391" max="5391" width="11" style="1" customWidth="1"/>
    <col min="5392" max="5392" width="11.28515625" style="1" customWidth="1"/>
    <col min="5393" max="5633" width="9.140625" style="1"/>
    <col min="5634" max="5634" width="4.7109375" style="1" customWidth="1"/>
    <col min="5635" max="5635" width="30.140625" style="1" customWidth="1"/>
    <col min="5636" max="5636" width="5.85546875" style="1" customWidth="1"/>
    <col min="5637" max="5637" width="6.85546875" style="1" customWidth="1"/>
    <col min="5638" max="5638" width="9.7109375" style="1" customWidth="1"/>
    <col min="5639" max="5640" width="9.85546875" style="1" customWidth="1"/>
    <col min="5641" max="5641" width="6" style="1" customWidth="1"/>
    <col min="5642" max="5642" width="13.140625" style="1" customWidth="1"/>
    <col min="5643" max="5643" width="15.42578125" style="1" customWidth="1"/>
    <col min="5644" max="5644" width="14.28515625" style="1" customWidth="1"/>
    <col min="5645" max="5645" width="22.7109375" style="1" customWidth="1"/>
    <col min="5646" max="5646" width="13.85546875" style="1" customWidth="1"/>
    <col min="5647" max="5647" width="11" style="1" customWidth="1"/>
    <col min="5648" max="5648" width="11.28515625" style="1" customWidth="1"/>
    <col min="5649" max="5889" width="9.140625" style="1"/>
    <col min="5890" max="5890" width="4.7109375" style="1" customWidth="1"/>
    <col min="5891" max="5891" width="30.140625" style="1" customWidth="1"/>
    <col min="5892" max="5892" width="5.85546875" style="1" customWidth="1"/>
    <col min="5893" max="5893" width="6.85546875" style="1" customWidth="1"/>
    <col min="5894" max="5894" width="9.7109375" style="1" customWidth="1"/>
    <col min="5895" max="5896" width="9.85546875" style="1" customWidth="1"/>
    <col min="5897" max="5897" width="6" style="1" customWidth="1"/>
    <col min="5898" max="5898" width="13.140625" style="1" customWidth="1"/>
    <col min="5899" max="5899" width="15.42578125" style="1" customWidth="1"/>
    <col min="5900" max="5900" width="14.28515625" style="1" customWidth="1"/>
    <col min="5901" max="5901" width="22.7109375" style="1" customWidth="1"/>
    <col min="5902" max="5902" width="13.85546875" style="1" customWidth="1"/>
    <col min="5903" max="5903" width="11" style="1" customWidth="1"/>
    <col min="5904" max="5904" width="11.28515625" style="1" customWidth="1"/>
    <col min="5905" max="6145" width="9.140625" style="1"/>
    <col min="6146" max="6146" width="4.7109375" style="1" customWidth="1"/>
    <col min="6147" max="6147" width="30.140625" style="1" customWidth="1"/>
    <col min="6148" max="6148" width="5.85546875" style="1" customWidth="1"/>
    <col min="6149" max="6149" width="6.85546875" style="1" customWidth="1"/>
    <col min="6150" max="6150" width="9.7109375" style="1" customWidth="1"/>
    <col min="6151" max="6152" width="9.85546875" style="1" customWidth="1"/>
    <col min="6153" max="6153" width="6" style="1" customWidth="1"/>
    <col min="6154" max="6154" width="13.140625" style="1" customWidth="1"/>
    <col min="6155" max="6155" width="15.42578125" style="1" customWidth="1"/>
    <col min="6156" max="6156" width="14.28515625" style="1" customWidth="1"/>
    <col min="6157" max="6157" width="22.7109375" style="1" customWidth="1"/>
    <col min="6158" max="6158" width="13.85546875" style="1" customWidth="1"/>
    <col min="6159" max="6159" width="11" style="1" customWidth="1"/>
    <col min="6160" max="6160" width="11.28515625" style="1" customWidth="1"/>
    <col min="6161" max="6401" width="9.140625" style="1"/>
    <col min="6402" max="6402" width="4.7109375" style="1" customWidth="1"/>
    <col min="6403" max="6403" width="30.140625" style="1" customWidth="1"/>
    <col min="6404" max="6404" width="5.85546875" style="1" customWidth="1"/>
    <col min="6405" max="6405" width="6.85546875" style="1" customWidth="1"/>
    <col min="6406" max="6406" width="9.7109375" style="1" customWidth="1"/>
    <col min="6407" max="6408" width="9.85546875" style="1" customWidth="1"/>
    <col min="6409" max="6409" width="6" style="1" customWidth="1"/>
    <col min="6410" max="6410" width="13.140625" style="1" customWidth="1"/>
    <col min="6411" max="6411" width="15.42578125" style="1" customWidth="1"/>
    <col min="6412" max="6412" width="14.28515625" style="1" customWidth="1"/>
    <col min="6413" max="6413" width="22.7109375" style="1" customWidth="1"/>
    <col min="6414" max="6414" width="13.85546875" style="1" customWidth="1"/>
    <col min="6415" max="6415" width="11" style="1" customWidth="1"/>
    <col min="6416" max="6416" width="11.28515625" style="1" customWidth="1"/>
    <col min="6417" max="6657" width="9.140625" style="1"/>
    <col min="6658" max="6658" width="4.7109375" style="1" customWidth="1"/>
    <col min="6659" max="6659" width="30.140625" style="1" customWidth="1"/>
    <col min="6660" max="6660" width="5.85546875" style="1" customWidth="1"/>
    <col min="6661" max="6661" width="6.85546875" style="1" customWidth="1"/>
    <col min="6662" max="6662" width="9.7109375" style="1" customWidth="1"/>
    <col min="6663" max="6664" width="9.85546875" style="1" customWidth="1"/>
    <col min="6665" max="6665" width="6" style="1" customWidth="1"/>
    <col min="6666" max="6666" width="13.140625" style="1" customWidth="1"/>
    <col min="6667" max="6667" width="15.42578125" style="1" customWidth="1"/>
    <col min="6668" max="6668" width="14.28515625" style="1" customWidth="1"/>
    <col min="6669" max="6669" width="22.7109375" style="1" customWidth="1"/>
    <col min="6670" max="6670" width="13.85546875" style="1" customWidth="1"/>
    <col min="6671" max="6671" width="11" style="1" customWidth="1"/>
    <col min="6672" max="6672" width="11.28515625" style="1" customWidth="1"/>
    <col min="6673" max="6913" width="9.140625" style="1"/>
    <col min="6914" max="6914" width="4.7109375" style="1" customWidth="1"/>
    <col min="6915" max="6915" width="30.140625" style="1" customWidth="1"/>
    <col min="6916" max="6916" width="5.85546875" style="1" customWidth="1"/>
    <col min="6917" max="6917" width="6.85546875" style="1" customWidth="1"/>
    <col min="6918" max="6918" width="9.7109375" style="1" customWidth="1"/>
    <col min="6919" max="6920" width="9.85546875" style="1" customWidth="1"/>
    <col min="6921" max="6921" width="6" style="1" customWidth="1"/>
    <col min="6922" max="6922" width="13.140625" style="1" customWidth="1"/>
    <col min="6923" max="6923" width="15.42578125" style="1" customWidth="1"/>
    <col min="6924" max="6924" width="14.28515625" style="1" customWidth="1"/>
    <col min="6925" max="6925" width="22.7109375" style="1" customWidth="1"/>
    <col min="6926" max="6926" width="13.85546875" style="1" customWidth="1"/>
    <col min="6927" max="6927" width="11" style="1" customWidth="1"/>
    <col min="6928" max="6928" width="11.28515625" style="1" customWidth="1"/>
    <col min="6929" max="7169" width="9.140625" style="1"/>
    <col min="7170" max="7170" width="4.7109375" style="1" customWidth="1"/>
    <col min="7171" max="7171" width="30.140625" style="1" customWidth="1"/>
    <col min="7172" max="7172" width="5.85546875" style="1" customWidth="1"/>
    <col min="7173" max="7173" width="6.85546875" style="1" customWidth="1"/>
    <col min="7174" max="7174" width="9.7109375" style="1" customWidth="1"/>
    <col min="7175" max="7176" width="9.85546875" style="1" customWidth="1"/>
    <col min="7177" max="7177" width="6" style="1" customWidth="1"/>
    <col min="7178" max="7178" width="13.140625" style="1" customWidth="1"/>
    <col min="7179" max="7179" width="15.42578125" style="1" customWidth="1"/>
    <col min="7180" max="7180" width="14.28515625" style="1" customWidth="1"/>
    <col min="7181" max="7181" width="22.7109375" style="1" customWidth="1"/>
    <col min="7182" max="7182" width="13.85546875" style="1" customWidth="1"/>
    <col min="7183" max="7183" width="11" style="1" customWidth="1"/>
    <col min="7184" max="7184" width="11.28515625" style="1" customWidth="1"/>
    <col min="7185" max="7425" width="9.140625" style="1"/>
    <col min="7426" max="7426" width="4.7109375" style="1" customWidth="1"/>
    <col min="7427" max="7427" width="30.140625" style="1" customWidth="1"/>
    <col min="7428" max="7428" width="5.85546875" style="1" customWidth="1"/>
    <col min="7429" max="7429" width="6.85546875" style="1" customWidth="1"/>
    <col min="7430" max="7430" width="9.7109375" style="1" customWidth="1"/>
    <col min="7431" max="7432" width="9.85546875" style="1" customWidth="1"/>
    <col min="7433" max="7433" width="6" style="1" customWidth="1"/>
    <col min="7434" max="7434" width="13.140625" style="1" customWidth="1"/>
    <col min="7435" max="7435" width="15.42578125" style="1" customWidth="1"/>
    <col min="7436" max="7436" width="14.28515625" style="1" customWidth="1"/>
    <col min="7437" max="7437" width="22.7109375" style="1" customWidth="1"/>
    <col min="7438" max="7438" width="13.85546875" style="1" customWidth="1"/>
    <col min="7439" max="7439" width="11" style="1" customWidth="1"/>
    <col min="7440" max="7440" width="11.28515625" style="1" customWidth="1"/>
    <col min="7441" max="7681" width="9.140625" style="1"/>
    <col min="7682" max="7682" width="4.7109375" style="1" customWidth="1"/>
    <col min="7683" max="7683" width="30.140625" style="1" customWidth="1"/>
    <col min="7684" max="7684" width="5.85546875" style="1" customWidth="1"/>
    <col min="7685" max="7685" width="6.85546875" style="1" customWidth="1"/>
    <col min="7686" max="7686" width="9.7109375" style="1" customWidth="1"/>
    <col min="7687" max="7688" width="9.85546875" style="1" customWidth="1"/>
    <col min="7689" max="7689" width="6" style="1" customWidth="1"/>
    <col min="7690" max="7690" width="13.140625" style="1" customWidth="1"/>
    <col min="7691" max="7691" width="15.42578125" style="1" customWidth="1"/>
    <col min="7692" max="7692" width="14.28515625" style="1" customWidth="1"/>
    <col min="7693" max="7693" width="22.7109375" style="1" customWidth="1"/>
    <col min="7694" max="7694" width="13.85546875" style="1" customWidth="1"/>
    <col min="7695" max="7695" width="11" style="1" customWidth="1"/>
    <col min="7696" max="7696" width="11.28515625" style="1" customWidth="1"/>
    <col min="7697" max="7937" width="9.140625" style="1"/>
    <col min="7938" max="7938" width="4.7109375" style="1" customWidth="1"/>
    <col min="7939" max="7939" width="30.140625" style="1" customWidth="1"/>
    <col min="7940" max="7940" width="5.85546875" style="1" customWidth="1"/>
    <col min="7941" max="7941" width="6.85546875" style="1" customWidth="1"/>
    <col min="7942" max="7942" width="9.7109375" style="1" customWidth="1"/>
    <col min="7943" max="7944" width="9.85546875" style="1" customWidth="1"/>
    <col min="7945" max="7945" width="6" style="1" customWidth="1"/>
    <col min="7946" max="7946" width="13.140625" style="1" customWidth="1"/>
    <col min="7947" max="7947" width="15.42578125" style="1" customWidth="1"/>
    <col min="7948" max="7948" width="14.28515625" style="1" customWidth="1"/>
    <col min="7949" max="7949" width="22.7109375" style="1" customWidth="1"/>
    <col min="7950" max="7950" width="13.85546875" style="1" customWidth="1"/>
    <col min="7951" max="7951" width="11" style="1" customWidth="1"/>
    <col min="7952" max="7952" width="11.28515625" style="1" customWidth="1"/>
    <col min="7953" max="8193" width="9.140625" style="1"/>
    <col min="8194" max="8194" width="4.7109375" style="1" customWidth="1"/>
    <col min="8195" max="8195" width="30.140625" style="1" customWidth="1"/>
    <col min="8196" max="8196" width="5.85546875" style="1" customWidth="1"/>
    <col min="8197" max="8197" width="6.85546875" style="1" customWidth="1"/>
    <col min="8198" max="8198" width="9.7109375" style="1" customWidth="1"/>
    <col min="8199" max="8200" width="9.85546875" style="1" customWidth="1"/>
    <col min="8201" max="8201" width="6" style="1" customWidth="1"/>
    <col min="8202" max="8202" width="13.140625" style="1" customWidth="1"/>
    <col min="8203" max="8203" width="15.42578125" style="1" customWidth="1"/>
    <col min="8204" max="8204" width="14.28515625" style="1" customWidth="1"/>
    <col min="8205" max="8205" width="22.7109375" style="1" customWidth="1"/>
    <col min="8206" max="8206" width="13.85546875" style="1" customWidth="1"/>
    <col min="8207" max="8207" width="11" style="1" customWidth="1"/>
    <col min="8208" max="8208" width="11.28515625" style="1" customWidth="1"/>
    <col min="8209" max="8449" width="9.140625" style="1"/>
    <col min="8450" max="8450" width="4.7109375" style="1" customWidth="1"/>
    <col min="8451" max="8451" width="30.140625" style="1" customWidth="1"/>
    <col min="8452" max="8452" width="5.85546875" style="1" customWidth="1"/>
    <col min="8453" max="8453" width="6.85546875" style="1" customWidth="1"/>
    <col min="8454" max="8454" width="9.7109375" style="1" customWidth="1"/>
    <col min="8455" max="8456" width="9.85546875" style="1" customWidth="1"/>
    <col min="8457" max="8457" width="6" style="1" customWidth="1"/>
    <col min="8458" max="8458" width="13.140625" style="1" customWidth="1"/>
    <col min="8459" max="8459" width="15.42578125" style="1" customWidth="1"/>
    <col min="8460" max="8460" width="14.28515625" style="1" customWidth="1"/>
    <col min="8461" max="8461" width="22.7109375" style="1" customWidth="1"/>
    <col min="8462" max="8462" width="13.85546875" style="1" customWidth="1"/>
    <col min="8463" max="8463" width="11" style="1" customWidth="1"/>
    <col min="8464" max="8464" width="11.28515625" style="1" customWidth="1"/>
    <col min="8465" max="8705" width="9.140625" style="1"/>
    <col min="8706" max="8706" width="4.7109375" style="1" customWidth="1"/>
    <col min="8707" max="8707" width="30.140625" style="1" customWidth="1"/>
    <col min="8708" max="8708" width="5.85546875" style="1" customWidth="1"/>
    <col min="8709" max="8709" width="6.85546875" style="1" customWidth="1"/>
    <col min="8710" max="8710" width="9.7109375" style="1" customWidth="1"/>
    <col min="8711" max="8712" width="9.85546875" style="1" customWidth="1"/>
    <col min="8713" max="8713" width="6" style="1" customWidth="1"/>
    <col min="8714" max="8714" width="13.140625" style="1" customWidth="1"/>
    <col min="8715" max="8715" width="15.42578125" style="1" customWidth="1"/>
    <col min="8716" max="8716" width="14.28515625" style="1" customWidth="1"/>
    <col min="8717" max="8717" width="22.7109375" style="1" customWidth="1"/>
    <col min="8718" max="8718" width="13.85546875" style="1" customWidth="1"/>
    <col min="8719" max="8719" width="11" style="1" customWidth="1"/>
    <col min="8720" max="8720" width="11.28515625" style="1" customWidth="1"/>
    <col min="8721" max="8961" width="9.140625" style="1"/>
    <col min="8962" max="8962" width="4.7109375" style="1" customWidth="1"/>
    <col min="8963" max="8963" width="30.140625" style="1" customWidth="1"/>
    <col min="8964" max="8964" width="5.85546875" style="1" customWidth="1"/>
    <col min="8965" max="8965" width="6.85546875" style="1" customWidth="1"/>
    <col min="8966" max="8966" width="9.7109375" style="1" customWidth="1"/>
    <col min="8967" max="8968" width="9.85546875" style="1" customWidth="1"/>
    <col min="8969" max="8969" width="6" style="1" customWidth="1"/>
    <col min="8970" max="8970" width="13.140625" style="1" customWidth="1"/>
    <col min="8971" max="8971" width="15.42578125" style="1" customWidth="1"/>
    <col min="8972" max="8972" width="14.28515625" style="1" customWidth="1"/>
    <col min="8973" max="8973" width="22.7109375" style="1" customWidth="1"/>
    <col min="8974" max="8974" width="13.85546875" style="1" customWidth="1"/>
    <col min="8975" max="8975" width="11" style="1" customWidth="1"/>
    <col min="8976" max="8976" width="11.28515625" style="1" customWidth="1"/>
    <col min="8977" max="9217" width="9.140625" style="1"/>
    <col min="9218" max="9218" width="4.7109375" style="1" customWidth="1"/>
    <col min="9219" max="9219" width="30.140625" style="1" customWidth="1"/>
    <col min="9220" max="9220" width="5.85546875" style="1" customWidth="1"/>
    <col min="9221" max="9221" width="6.85546875" style="1" customWidth="1"/>
    <col min="9222" max="9222" width="9.7109375" style="1" customWidth="1"/>
    <col min="9223" max="9224" width="9.85546875" style="1" customWidth="1"/>
    <col min="9225" max="9225" width="6" style="1" customWidth="1"/>
    <col min="9226" max="9226" width="13.140625" style="1" customWidth="1"/>
    <col min="9227" max="9227" width="15.42578125" style="1" customWidth="1"/>
    <col min="9228" max="9228" width="14.28515625" style="1" customWidth="1"/>
    <col min="9229" max="9229" width="22.7109375" style="1" customWidth="1"/>
    <col min="9230" max="9230" width="13.85546875" style="1" customWidth="1"/>
    <col min="9231" max="9231" width="11" style="1" customWidth="1"/>
    <col min="9232" max="9232" width="11.28515625" style="1" customWidth="1"/>
    <col min="9233" max="9473" width="9.140625" style="1"/>
    <col min="9474" max="9474" width="4.7109375" style="1" customWidth="1"/>
    <col min="9475" max="9475" width="30.140625" style="1" customWidth="1"/>
    <col min="9476" max="9476" width="5.85546875" style="1" customWidth="1"/>
    <col min="9477" max="9477" width="6.85546875" style="1" customWidth="1"/>
    <col min="9478" max="9478" width="9.7109375" style="1" customWidth="1"/>
    <col min="9479" max="9480" width="9.85546875" style="1" customWidth="1"/>
    <col min="9481" max="9481" width="6" style="1" customWidth="1"/>
    <col min="9482" max="9482" width="13.140625" style="1" customWidth="1"/>
    <col min="9483" max="9483" width="15.42578125" style="1" customWidth="1"/>
    <col min="9484" max="9484" width="14.28515625" style="1" customWidth="1"/>
    <col min="9485" max="9485" width="22.7109375" style="1" customWidth="1"/>
    <col min="9486" max="9486" width="13.85546875" style="1" customWidth="1"/>
    <col min="9487" max="9487" width="11" style="1" customWidth="1"/>
    <col min="9488" max="9488" width="11.28515625" style="1" customWidth="1"/>
    <col min="9489" max="9729" width="9.140625" style="1"/>
    <col min="9730" max="9730" width="4.7109375" style="1" customWidth="1"/>
    <col min="9731" max="9731" width="30.140625" style="1" customWidth="1"/>
    <col min="9732" max="9732" width="5.85546875" style="1" customWidth="1"/>
    <col min="9733" max="9733" width="6.85546875" style="1" customWidth="1"/>
    <col min="9734" max="9734" width="9.7109375" style="1" customWidth="1"/>
    <col min="9735" max="9736" width="9.85546875" style="1" customWidth="1"/>
    <col min="9737" max="9737" width="6" style="1" customWidth="1"/>
    <col min="9738" max="9738" width="13.140625" style="1" customWidth="1"/>
    <col min="9739" max="9739" width="15.42578125" style="1" customWidth="1"/>
    <col min="9740" max="9740" width="14.28515625" style="1" customWidth="1"/>
    <col min="9741" max="9741" width="22.7109375" style="1" customWidth="1"/>
    <col min="9742" max="9742" width="13.85546875" style="1" customWidth="1"/>
    <col min="9743" max="9743" width="11" style="1" customWidth="1"/>
    <col min="9744" max="9744" width="11.28515625" style="1" customWidth="1"/>
    <col min="9745" max="9985" width="9.140625" style="1"/>
    <col min="9986" max="9986" width="4.7109375" style="1" customWidth="1"/>
    <col min="9987" max="9987" width="30.140625" style="1" customWidth="1"/>
    <col min="9988" max="9988" width="5.85546875" style="1" customWidth="1"/>
    <col min="9989" max="9989" width="6.85546875" style="1" customWidth="1"/>
    <col min="9990" max="9990" width="9.7109375" style="1" customWidth="1"/>
    <col min="9991" max="9992" width="9.85546875" style="1" customWidth="1"/>
    <col min="9993" max="9993" width="6" style="1" customWidth="1"/>
    <col min="9994" max="9994" width="13.140625" style="1" customWidth="1"/>
    <col min="9995" max="9995" width="15.42578125" style="1" customWidth="1"/>
    <col min="9996" max="9996" width="14.28515625" style="1" customWidth="1"/>
    <col min="9997" max="9997" width="22.7109375" style="1" customWidth="1"/>
    <col min="9998" max="9998" width="13.85546875" style="1" customWidth="1"/>
    <col min="9999" max="9999" width="11" style="1" customWidth="1"/>
    <col min="10000" max="10000" width="11.28515625" style="1" customWidth="1"/>
    <col min="10001" max="10241" width="9.140625" style="1"/>
    <col min="10242" max="10242" width="4.7109375" style="1" customWidth="1"/>
    <col min="10243" max="10243" width="30.140625" style="1" customWidth="1"/>
    <col min="10244" max="10244" width="5.85546875" style="1" customWidth="1"/>
    <col min="10245" max="10245" width="6.85546875" style="1" customWidth="1"/>
    <col min="10246" max="10246" width="9.7109375" style="1" customWidth="1"/>
    <col min="10247" max="10248" width="9.85546875" style="1" customWidth="1"/>
    <col min="10249" max="10249" width="6" style="1" customWidth="1"/>
    <col min="10250" max="10250" width="13.140625" style="1" customWidth="1"/>
    <col min="10251" max="10251" width="15.42578125" style="1" customWidth="1"/>
    <col min="10252" max="10252" width="14.28515625" style="1" customWidth="1"/>
    <col min="10253" max="10253" width="22.7109375" style="1" customWidth="1"/>
    <col min="10254" max="10254" width="13.85546875" style="1" customWidth="1"/>
    <col min="10255" max="10255" width="11" style="1" customWidth="1"/>
    <col min="10256" max="10256" width="11.28515625" style="1" customWidth="1"/>
    <col min="10257" max="10497" width="9.140625" style="1"/>
    <col min="10498" max="10498" width="4.7109375" style="1" customWidth="1"/>
    <col min="10499" max="10499" width="30.140625" style="1" customWidth="1"/>
    <col min="10500" max="10500" width="5.85546875" style="1" customWidth="1"/>
    <col min="10501" max="10501" width="6.85546875" style="1" customWidth="1"/>
    <col min="10502" max="10502" width="9.7109375" style="1" customWidth="1"/>
    <col min="10503" max="10504" width="9.85546875" style="1" customWidth="1"/>
    <col min="10505" max="10505" width="6" style="1" customWidth="1"/>
    <col min="10506" max="10506" width="13.140625" style="1" customWidth="1"/>
    <col min="10507" max="10507" width="15.42578125" style="1" customWidth="1"/>
    <col min="10508" max="10508" width="14.28515625" style="1" customWidth="1"/>
    <col min="10509" max="10509" width="22.7109375" style="1" customWidth="1"/>
    <col min="10510" max="10510" width="13.85546875" style="1" customWidth="1"/>
    <col min="10511" max="10511" width="11" style="1" customWidth="1"/>
    <col min="10512" max="10512" width="11.28515625" style="1" customWidth="1"/>
    <col min="10513" max="10753" width="9.140625" style="1"/>
    <col min="10754" max="10754" width="4.7109375" style="1" customWidth="1"/>
    <col min="10755" max="10755" width="30.140625" style="1" customWidth="1"/>
    <col min="10756" max="10756" width="5.85546875" style="1" customWidth="1"/>
    <col min="10757" max="10757" width="6.85546875" style="1" customWidth="1"/>
    <col min="10758" max="10758" width="9.7109375" style="1" customWidth="1"/>
    <col min="10759" max="10760" width="9.85546875" style="1" customWidth="1"/>
    <col min="10761" max="10761" width="6" style="1" customWidth="1"/>
    <col min="10762" max="10762" width="13.140625" style="1" customWidth="1"/>
    <col min="10763" max="10763" width="15.42578125" style="1" customWidth="1"/>
    <col min="10764" max="10764" width="14.28515625" style="1" customWidth="1"/>
    <col min="10765" max="10765" width="22.7109375" style="1" customWidth="1"/>
    <col min="10766" max="10766" width="13.85546875" style="1" customWidth="1"/>
    <col min="10767" max="10767" width="11" style="1" customWidth="1"/>
    <col min="10768" max="10768" width="11.28515625" style="1" customWidth="1"/>
    <col min="10769" max="11009" width="9.140625" style="1"/>
    <col min="11010" max="11010" width="4.7109375" style="1" customWidth="1"/>
    <col min="11011" max="11011" width="30.140625" style="1" customWidth="1"/>
    <col min="11012" max="11012" width="5.85546875" style="1" customWidth="1"/>
    <col min="11013" max="11013" width="6.85546875" style="1" customWidth="1"/>
    <col min="11014" max="11014" width="9.7109375" style="1" customWidth="1"/>
    <col min="11015" max="11016" width="9.85546875" style="1" customWidth="1"/>
    <col min="11017" max="11017" width="6" style="1" customWidth="1"/>
    <col min="11018" max="11018" width="13.140625" style="1" customWidth="1"/>
    <col min="11019" max="11019" width="15.42578125" style="1" customWidth="1"/>
    <col min="11020" max="11020" width="14.28515625" style="1" customWidth="1"/>
    <col min="11021" max="11021" width="22.7109375" style="1" customWidth="1"/>
    <col min="11022" max="11022" width="13.85546875" style="1" customWidth="1"/>
    <col min="11023" max="11023" width="11" style="1" customWidth="1"/>
    <col min="11024" max="11024" width="11.28515625" style="1" customWidth="1"/>
    <col min="11025" max="11265" width="9.140625" style="1"/>
    <col min="11266" max="11266" width="4.7109375" style="1" customWidth="1"/>
    <col min="11267" max="11267" width="30.140625" style="1" customWidth="1"/>
    <col min="11268" max="11268" width="5.85546875" style="1" customWidth="1"/>
    <col min="11269" max="11269" width="6.85546875" style="1" customWidth="1"/>
    <col min="11270" max="11270" width="9.7109375" style="1" customWidth="1"/>
    <col min="11271" max="11272" width="9.85546875" style="1" customWidth="1"/>
    <col min="11273" max="11273" width="6" style="1" customWidth="1"/>
    <col min="11274" max="11274" width="13.140625" style="1" customWidth="1"/>
    <col min="11275" max="11275" width="15.42578125" style="1" customWidth="1"/>
    <col min="11276" max="11276" width="14.28515625" style="1" customWidth="1"/>
    <col min="11277" max="11277" width="22.7109375" style="1" customWidth="1"/>
    <col min="11278" max="11278" width="13.85546875" style="1" customWidth="1"/>
    <col min="11279" max="11279" width="11" style="1" customWidth="1"/>
    <col min="11280" max="11280" width="11.28515625" style="1" customWidth="1"/>
    <col min="11281" max="11521" width="9.140625" style="1"/>
    <col min="11522" max="11522" width="4.7109375" style="1" customWidth="1"/>
    <col min="11523" max="11523" width="30.140625" style="1" customWidth="1"/>
    <col min="11524" max="11524" width="5.85546875" style="1" customWidth="1"/>
    <col min="11525" max="11525" width="6.85546875" style="1" customWidth="1"/>
    <col min="11526" max="11526" width="9.7109375" style="1" customWidth="1"/>
    <col min="11527" max="11528" width="9.85546875" style="1" customWidth="1"/>
    <col min="11529" max="11529" width="6" style="1" customWidth="1"/>
    <col min="11530" max="11530" width="13.140625" style="1" customWidth="1"/>
    <col min="11531" max="11531" width="15.42578125" style="1" customWidth="1"/>
    <col min="11532" max="11532" width="14.28515625" style="1" customWidth="1"/>
    <col min="11533" max="11533" width="22.7109375" style="1" customWidth="1"/>
    <col min="11534" max="11534" width="13.85546875" style="1" customWidth="1"/>
    <col min="11535" max="11535" width="11" style="1" customWidth="1"/>
    <col min="11536" max="11536" width="11.28515625" style="1" customWidth="1"/>
    <col min="11537" max="11777" width="9.140625" style="1"/>
    <col min="11778" max="11778" width="4.7109375" style="1" customWidth="1"/>
    <col min="11779" max="11779" width="30.140625" style="1" customWidth="1"/>
    <col min="11780" max="11780" width="5.85546875" style="1" customWidth="1"/>
    <col min="11781" max="11781" width="6.85546875" style="1" customWidth="1"/>
    <col min="11782" max="11782" width="9.7109375" style="1" customWidth="1"/>
    <col min="11783" max="11784" width="9.85546875" style="1" customWidth="1"/>
    <col min="11785" max="11785" width="6" style="1" customWidth="1"/>
    <col min="11786" max="11786" width="13.140625" style="1" customWidth="1"/>
    <col min="11787" max="11787" width="15.42578125" style="1" customWidth="1"/>
    <col min="11788" max="11788" width="14.28515625" style="1" customWidth="1"/>
    <col min="11789" max="11789" width="22.7109375" style="1" customWidth="1"/>
    <col min="11790" max="11790" width="13.85546875" style="1" customWidth="1"/>
    <col min="11791" max="11791" width="11" style="1" customWidth="1"/>
    <col min="11792" max="11792" width="11.28515625" style="1" customWidth="1"/>
    <col min="11793" max="12033" width="9.140625" style="1"/>
    <col min="12034" max="12034" width="4.7109375" style="1" customWidth="1"/>
    <col min="12035" max="12035" width="30.140625" style="1" customWidth="1"/>
    <col min="12036" max="12036" width="5.85546875" style="1" customWidth="1"/>
    <col min="12037" max="12037" width="6.85546875" style="1" customWidth="1"/>
    <col min="12038" max="12038" width="9.7109375" style="1" customWidth="1"/>
    <col min="12039" max="12040" width="9.85546875" style="1" customWidth="1"/>
    <col min="12041" max="12041" width="6" style="1" customWidth="1"/>
    <col min="12042" max="12042" width="13.140625" style="1" customWidth="1"/>
    <col min="12043" max="12043" width="15.42578125" style="1" customWidth="1"/>
    <col min="12044" max="12044" width="14.28515625" style="1" customWidth="1"/>
    <col min="12045" max="12045" width="22.7109375" style="1" customWidth="1"/>
    <col min="12046" max="12046" width="13.85546875" style="1" customWidth="1"/>
    <col min="12047" max="12047" width="11" style="1" customWidth="1"/>
    <col min="12048" max="12048" width="11.28515625" style="1" customWidth="1"/>
    <col min="12049" max="12289" width="9.140625" style="1"/>
    <col min="12290" max="12290" width="4.7109375" style="1" customWidth="1"/>
    <col min="12291" max="12291" width="30.140625" style="1" customWidth="1"/>
    <col min="12292" max="12292" width="5.85546875" style="1" customWidth="1"/>
    <col min="12293" max="12293" width="6.85546875" style="1" customWidth="1"/>
    <col min="12294" max="12294" width="9.7109375" style="1" customWidth="1"/>
    <col min="12295" max="12296" width="9.85546875" style="1" customWidth="1"/>
    <col min="12297" max="12297" width="6" style="1" customWidth="1"/>
    <col min="12298" max="12298" width="13.140625" style="1" customWidth="1"/>
    <col min="12299" max="12299" width="15.42578125" style="1" customWidth="1"/>
    <col min="12300" max="12300" width="14.28515625" style="1" customWidth="1"/>
    <col min="12301" max="12301" width="22.7109375" style="1" customWidth="1"/>
    <col min="12302" max="12302" width="13.85546875" style="1" customWidth="1"/>
    <col min="12303" max="12303" width="11" style="1" customWidth="1"/>
    <col min="12304" max="12304" width="11.28515625" style="1" customWidth="1"/>
    <col min="12305" max="12545" width="9.140625" style="1"/>
    <col min="12546" max="12546" width="4.7109375" style="1" customWidth="1"/>
    <col min="12547" max="12547" width="30.140625" style="1" customWidth="1"/>
    <col min="12548" max="12548" width="5.85546875" style="1" customWidth="1"/>
    <col min="12549" max="12549" width="6.85546875" style="1" customWidth="1"/>
    <col min="12550" max="12550" width="9.7109375" style="1" customWidth="1"/>
    <col min="12551" max="12552" width="9.85546875" style="1" customWidth="1"/>
    <col min="12553" max="12553" width="6" style="1" customWidth="1"/>
    <col min="12554" max="12554" width="13.140625" style="1" customWidth="1"/>
    <col min="12555" max="12555" width="15.42578125" style="1" customWidth="1"/>
    <col min="12556" max="12556" width="14.28515625" style="1" customWidth="1"/>
    <col min="12557" max="12557" width="22.7109375" style="1" customWidth="1"/>
    <col min="12558" max="12558" width="13.85546875" style="1" customWidth="1"/>
    <col min="12559" max="12559" width="11" style="1" customWidth="1"/>
    <col min="12560" max="12560" width="11.28515625" style="1" customWidth="1"/>
    <col min="12561" max="12801" width="9.140625" style="1"/>
    <col min="12802" max="12802" width="4.7109375" style="1" customWidth="1"/>
    <col min="12803" max="12803" width="30.140625" style="1" customWidth="1"/>
    <col min="12804" max="12804" width="5.85546875" style="1" customWidth="1"/>
    <col min="12805" max="12805" width="6.85546875" style="1" customWidth="1"/>
    <col min="12806" max="12806" width="9.7109375" style="1" customWidth="1"/>
    <col min="12807" max="12808" width="9.85546875" style="1" customWidth="1"/>
    <col min="12809" max="12809" width="6" style="1" customWidth="1"/>
    <col min="12810" max="12810" width="13.140625" style="1" customWidth="1"/>
    <col min="12811" max="12811" width="15.42578125" style="1" customWidth="1"/>
    <col min="12812" max="12812" width="14.28515625" style="1" customWidth="1"/>
    <col min="12813" max="12813" width="22.7109375" style="1" customWidth="1"/>
    <col min="12814" max="12814" width="13.85546875" style="1" customWidth="1"/>
    <col min="12815" max="12815" width="11" style="1" customWidth="1"/>
    <col min="12816" max="12816" width="11.28515625" style="1" customWidth="1"/>
    <col min="12817" max="13057" width="9.140625" style="1"/>
    <col min="13058" max="13058" width="4.7109375" style="1" customWidth="1"/>
    <col min="13059" max="13059" width="30.140625" style="1" customWidth="1"/>
    <col min="13060" max="13060" width="5.85546875" style="1" customWidth="1"/>
    <col min="13061" max="13061" width="6.85546875" style="1" customWidth="1"/>
    <col min="13062" max="13062" width="9.7109375" style="1" customWidth="1"/>
    <col min="13063" max="13064" width="9.85546875" style="1" customWidth="1"/>
    <col min="13065" max="13065" width="6" style="1" customWidth="1"/>
    <col min="13066" max="13066" width="13.140625" style="1" customWidth="1"/>
    <col min="13067" max="13067" width="15.42578125" style="1" customWidth="1"/>
    <col min="13068" max="13068" width="14.28515625" style="1" customWidth="1"/>
    <col min="13069" max="13069" width="22.7109375" style="1" customWidth="1"/>
    <col min="13070" max="13070" width="13.85546875" style="1" customWidth="1"/>
    <col min="13071" max="13071" width="11" style="1" customWidth="1"/>
    <col min="13072" max="13072" width="11.28515625" style="1" customWidth="1"/>
    <col min="13073" max="13313" width="9.140625" style="1"/>
    <col min="13314" max="13314" width="4.7109375" style="1" customWidth="1"/>
    <col min="13315" max="13315" width="30.140625" style="1" customWidth="1"/>
    <col min="13316" max="13316" width="5.85546875" style="1" customWidth="1"/>
    <col min="13317" max="13317" width="6.85546875" style="1" customWidth="1"/>
    <col min="13318" max="13318" width="9.7109375" style="1" customWidth="1"/>
    <col min="13319" max="13320" width="9.85546875" style="1" customWidth="1"/>
    <col min="13321" max="13321" width="6" style="1" customWidth="1"/>
    <col min="13322" max="13322" width="13.140625" style="1" customWidth="1"/>
    <col min="13323" max="13323" width="15.42578125" style="1" customWidth="1"/>
    <col min="13324" max="13324" width="14.28515625" style="1" customWidth="1"/>
    <col min="13325" max="13325" width="22.7109375" style="1" customWidth="1"/>
    <col min="13326" max="13326" width="13.85546875" style="1" customWidth="1"/>
    <col min="13327" max="13327" width="11" style="1" customWidth="1"/>
    <col min="13328" max="13328" width="11.28515625" style="1" customWidth="1"/>
    <col min="13329" max="13569" width="9.140625" style="1"/>
    <col min="13570" max="13570" width="4.7109375" style="1" customWidth="1"/>
    <col min="13571" max="13571" width="30.140625" style="1" customWidth="1"/>
    <col min="13572" max="13572" width="5.85546875" style="1" customWidth="1"/>
    <col min="13573" max="13573" width="6.85546875" style="1" customWidth="1"/>
    <col min="13574" max="13574" width="9.7109375" style="1" customWidth="1"/>
    <col min="13575" max="13576" width="9.85546875" style="1" customWidth="1"/>
    <col min="13577" max="13577" width="6" style="1" customWidth="1"/>
    <col min="13578" max="13578" width="13.140625" style="1" customWidth="1"/>
    <col min="13579" max="13579" width="15.42578125" style="1" customWidth="1"/>
    <col min="13580" max="13580" width="14.28515625" style="1" customWidth="1"/>
    <col min="13581" max="13581" width="22.7109375" style="1" customWidth="1"/>
    <col min="13582" max="13582" width="13.85546875" style="1" customWidth="1"/>
    <col min="13583" max="13583" width="11" style="1" customWidth="1"/>
    <col min="13584" max="13584" width="11.28515625" style="1" customWidth="1"/>
    <col min="13585" max="13825" width="9.140625" style="1"/>
    <col min="13826" max="13826" width="4.7109375" style="1" customWidth="1"/>
    <col min="13827" max="13827" width="30.140625" style="1" customWidth="1"/>
    <col min="13828" max="13828" width="5.85546875" style="1" customWidth="1"/>
    <col min="13829" max="13829" width="6.85546875" style="1" customWidth="1"/>
    <col min="13830" max="13830" width="9.7109375" style="1" customWidth="1"/>
    <col min="13831" max="13832" width="9.85546875" style="1" customWidth="1"/>
    <col min="13833" max="13833" width="6" style="1" customWidth="1"/>
    <col min="13834" max="13834" width="13.140625" style="1" customWidth="1"/>
    <col min="13835" max="13835" width="15.42578125" style="1" customWidth="1"/>
    <col min="13836" max="13836" width="14.28515625" style="1" customWidth="1"/>
    <col min="13837" max="13837" width="22.7109375" style="1" customWidth="1"/>
    <col min="13838" max="13838" width="13.85546875" style="1" customWidth="1"/>
    <col min="13839" max="13839" width="11" style="1" customWidth="1"/>
    <col min="13840" max="13840" width="11.28515625" style="1" customWidth="1"/>
    <col min="13841" max="14081" width="9.140625" style="1"/>
    <col min="14082" max="14082" width="4.7109375" style="1" customWidth="1"/>
    <col min="14083" max="14083" width="30.140625" style="1" customWidth="1"/>
    <col min="14084" max="14084" width="5.85546875" style="1" customWidth="1"/>
    <col min="14085" max="14085" width="6.85546875" style="1" customWidth="1"/>
    <col min="14086" max="14086" width="9.7109375" style="1" customWidth="1"/>
    <col min="14087" max="14088" width="9.85546875" style="1" customWidth="1"/>
    <col min="14089" max="14089" width="6" style="1" customWidth="1"/>
    <col min="14090" max="14090" width="13.140625" style="1" customWidth="1"/>
    <col min="14091" max="14091" width="15.42578125" style="1" customWidth="1"/>
    <col min="14092" max="14092" width="14.28515625" style="1" customWidth="1"/>
    <col min="14093" max="14093" width="22.7109375" style="1" customWidth="1"/>
    <col min="14094" max="14094" width="13.85546875" style="1" customWidth="1"/>
    <col min="14095" max="14095" width="11" style="1" customWidth="1"/>
    <col min="14096" max="14096" width="11.28515625" style="1" customWidth="1"/>
    <col min="14097" max="14337" width="9.140625" style="1"/>
    <col min="14338" max="14338" width="4.7109375" style="1" customWidth="1"/>
    <col min="14339" max="14339" width="30.140625" style="1" customWidth="1"/>
    <col min="14340" max="14340" width="5.85546875" style="1" customWidth="1"/>
    <col min="14341" max="14341" width="6.85546875" style="1" customWidth="1"/>
    <col min="14342" max="14342" width="9.7109375" style="1" customWidth="1"/>
    <col min="14343" max="14344" width="9.85546875" style="1" customWidth="1"/>
    <col min="14345" max="14345" width="6" style="1" customWidth="1"/>
    <col min="14346" max="14346" width="13.140625" style="1" customWidth="1"/>
    <col min="14347" max="14347" width="15.42578125" style="1" customWidth="1"/>
    <col min="14348" max="14348" width="14.28515625" style="1" customWidth="1"/>
    <col min="14349" max="14349" width="22.7109375" style="1" customWidth="1"/>
    <col min="14350" max="14350" width="13.85546875" style="1" customWidth="1"/>
    <col min="14351" max="14351" width="11" style="1" customWidth="1"/>
    <col min="14352" max="14352" width="11.28515625" style="1" customWidth="1"/>
    <col min="14353" max="14593" width="9.140625" style="1"/>
    <col min="14594" max="14594" width="4.7109375" style="1" customWidth="1"/>
    <col min="14595" max="14595" width="30.140625" style="1" customWidth="1"/>
    <col min="14596" max="14596" width="5.85546875" style="1" customWidth="1"/>
    <col min="14597" max="14597" width="6.85546875" style="1" customWidth="1"/>
    <col min="14598" max="14598" width="9.7109375" style="1" customWidth="1"/>
    <col min="14599" max="14600" width="9.85546875" style="1" customWidth="1"/>
    <col min="14601" max="14601" width="6" style="1" customWidth="1"/>
    <col min="14602" max="14602" width="13.140625" style="1" customWidth="1"/>
    <col min="14603" max="14603" width="15.42578125" style="1" customWidth="1"/>
    <col min="14604" max="14604" width="14.28515625" style="1" customWidth="1"/>
    <col min="14605" max="14605" width="22.7109375" style="1" customWidth="1"/>
    <col min="14606" max="14606" width="13.85546875" style="1" customWidth="1"/>
    <col min="14607" max="14607" width="11" style="1" customWidth="1"/>
    <col min="14608" max="14608" width="11.28515625" style="1" customWidth="1"/>
    <col min="14609" max="14849" width="9.140625" style="1"/>
    <col min="14850" max="14850" width="4.7109375" style="1" customWidth="1"/>
    <col min="14851" max="14851" width="30.140625" style="1" customWidth="1"/>
    <col min="14852" max="14852" width="5.85546875" style="1" customWidth="1"/>
    <col min="14853" max="14853" width="6.85546875" style="1" customWidth="1"/>
    <col min="14854" max="14854" width="9.7109375" style="1" customWidth="1"/>
    <col min="14855" max="14856" width="9.85546875" style="1" customWidth="1"/>
    <col min="14857" max="14857" width="6" style="1" customWidth="1"/>
    <col min="14858" max="14858" width="13.140625" style="1" customWidth="1"/>
    <col min="14859" max="14859" width="15.42578125" style="1" customWidth="1"/>
    <col min="14860" max="14860" width="14.28515625" style="1" customWidth="1"/>
    <col min="14861" max="14861" width="22.7109375" style="1" customWidth="1"/>
    <col min="14862" max="14862" width="13.85546875" style="1" customWidth="1"/>
    <col min="14863" max="14863" width="11" style="1" customWidth="1"/>
    <col min="14864" max="14864" width="11.28515625" style="1" customWidth="1"/>
    <col min="14865" max="15105" width="9.140625" style="1"/>
    <col min="15106" max="15106" width="4.7109375" style="1" customWidth="1"/>
    <col min="15107" max="15107" width="30.140625" style="1" customWidth="1"/>
    <col min="15108" max="15108" width="5.85546875" style="1" customWidth="1"/>
    <col min="15109" max="15109" width="6.85546875" style="1" customWidth="1"/>
    <col min="15110" max="15110" width="9.7109375" style="1" customWidth="1"/>
    <col min="15111" max="15112" width="9.85546875" style="1" customWidth="1"/>
    <col min="15113" max="15113" width="6" style="1" customWidth="1"/>
    <col min="15114" max="15114" width="13.140625" style="1" customWidth="1"/>
    <col min="15115" max="15115" width="15.42578125" style="1" customWidth="1"/>
    <col min="15116" max="15116" width="14.28515625" style="1" customWidth="1"/>
    <col min="15117" max="15117" width="22.7109375" style="1" customWidth="1"/>
    <col min="15118" max="15118" width="13.85546875" style="1" customWidth="1"/>
    <col min="15119" max="15119" width="11" style="1" customWidth="1"/>
    <col min="15120" max="15120" width="11.28515625" style="1" customWidth="1"/>
    <col min="15121" max="15361" width="9.140625" style="1"/>
    <col min="15362" max="15362" width="4.7109375" style="1" customWidth="1"/>
    <col min="15363" max="15363" width="30.140625" style="1" customWidth="1"/>
    <col min="15364" max="15364" width="5.85546875" style="1" customWidth="1"/>
    <col min="15365" max="15365" width="6.85546875" style="1" customWidth="1"/>
    <col min="15366" max="15366" width="9.7109375" style="1" customWidth="1"/>
    <col min="15367" max="15368" width="9.85546875" style="1" customWidth="1"/>
    <col min="15369" max="15369" width="6" style="1" customWidth="1"/>
    <col min="15370" max="15370" width="13.140625" style="1" customWidth="1"/>
    <col min="15371" max="15371" width="15.42578125" style="1" customWidth="1"/>
    <col min="15372" max="15372" width="14.28515625" style="1" customWidth="1"/>
    <col min="15373" max="15373" width="22.7109375" style="1" customWidth="1"/>
    <col min="15374" max="15374" width="13.85546875" style="1" customWidth="1"/>
    <col min="15375" max="15375" width="11" style="1" customWidth="1"/>
    <col min="15376" max="15376" width="11.28515625" style="1" customWidth="1"/>
    <col min="15377" max="15617" width="9.140625" style="1"/>
    <col min="15618" max="15618" width="4.7109375" style="1" customWidth="1"/>
    <col min="15619" max="15619" width="30.140625" style="1" customWidth="1"/>
    <col min="15620" max="15620" width="5.85546875" style="1" customWidth="1"/>
    <col min="15621" max="15621" width="6.85546875" style="1" customWidth="1"/>
    <col min="15622" max="15622" width="9.7109375" style="1" customWidth="1"/>
    <col min="15623" max="15624" width="9.85546875" style="1" customWidth="1"/>
    <col min="15625" max="15625" width="6" style="1" customWidth="1"/>
    <col min="15626" max="15626" width="13.140625" style="1" customWidth="1"/>
    <col min="15627" max="15627" width="15.42578125" style="1" customWidth="1"/>
    <col min="15628" max="15628" width="14.28515625" style="1" customWidth="1"/>
    <col min="15629" max="15629" width="22.7109375" style="1" customWidth="1"/>
    <col min="15630" max="15630" width="13.85546875" style="1" customWidth="1"/>
    <col min="15631" max="15631" width="11" style="1" customWidth="1"/>
    <col min="15632" max="15632" width="11.28515625" style="1" customWidth="1"/>
    <col min="15633" max="15873" width="9.140625" style="1"/>
    <col min="15874" max="15874" width="4.7109375" style="1" customWidth="1"/>
    <col min="15875" max="15875" width="30.140625" style="1" customWidth="1"/>
    <col min="15876" max="15876" width="5.85546875" style="1" customWidth="1"/>
    <col min="15877" max="15877" width="6.85546875" style="1" customWidth="1"/>
    <col min="15878" max="15878" width="9.7109375" style="1" customWidth="1"/>
    <col min="15879" max="15880" width="9.85546875" style="1" customWidth="1"/>
    <col min="15881" max="15881" width="6" style="1" customWidth="1"/>
    <col min="15882" max="15882" width="13.140625" style="1" customWidth="1"/>
    <col min="15883" max="15883" width="15.42578125" style="1" customWidth="1"/>
    <col min="15884" max="15884" width="14.28515625" style="1" customWidth="1"/>
    <col min="15885" max="15885" width="22.7109375" style="1" customWidth="1"/>
    <col min="15886" max="15886" width="13.85546875" style="1" customWidth="1"/>
    <col min="15887" max="15887" width="11" style="1" customWidth="1"/>
    <col min="15888" max="15888" width="11.28515625" style="1" customWidth="1"/>
    <col min="15889" max="16129" width="9.140625" style="1"/>
    <col min="16130" max="16130" width="4.7109375" style="1" customWidth="1"/>
    <col min="16131" max="16131" width="30.140625" style="1" customWidth="1"/>
    <col min="16132" max="16132" width="5.85546875" style="1" customWidth="1"/>
    <col min="16133" max="16133" width="6.85546875" style="1" customWidth="1"/>
    <col min="16134" max="16134" width="9.7109375" style="1" customWidth="1"/>
    <col min="16135" max="16136" width="9.85546875" style="1" customWidth="1"/>
    <col min="16137" max="16137" width="6" style="1" customWidth="1"/>
    <col min="16138" max="16138" width="13.140625" style="1" customWidth="1"/>
    <col min="16139" max="16139" width="15.42578125" style="1" customWidth="1"/>
    <col min="16140" max="16140" width="14.28515625" style="1" customWidth="1"/>
    <col min="16141" max="16141" width="22.7109375" style="1" customWidth="1"/>
    <col min="16142" max="16142" width="13.85546875" style="1" customWidth="1"/>
    <col min="16143" max="16143" width="11" style="1" customWidth="1"/>
    <col min="16144" max="16144" width="11.28515625" style="1" customWidth="1"/>
    <col min="16145" max="16384" width="9.140625" style="1"/>
  </cols>
  <sheetData>
    <row r="1" spans="1:16" ht="30.75" customHeight="1" x14ac:dyDescent="0.25">
      <c r="B1" s="61"/>
      <c r="C1" s="61"/>
      <c r="D1" s="61"/>
      <c r="E1" s="61"/>
      <c r="F1" s="61"/>
      <c r="K1" s="2"/>
    </row>
    <row r="2" spans="1:16" ht="5.25" customHeight="1" x14ac:dyDescent="0.25">
      <c r="B2" s="61"/>
      <c r="C2" s="61"/>
      <c r="D2" s="61"/>
      <c r="E2" s="61"/>
      <c r="F2" s="61"/>
      <c r="K2" s="2"/>
      <c r="N2" s="85"/>
      <c r="O2" s="85"/>
      <c r="P2" s="85"/>
    </row>
    <row r="3" spans="1:16" ht="30.75" customHeight="1" x14ac:dyDescent="0.2">
      <c r="A3" s="92" t="s">
        <v>79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ht="30.75" customHeight="1" x14ac:dyDescent="0.2">
      <c r="A4" s="10"/>
      <c r="B4" s="10"/>
      <c r="C4" s="10"/>
      <c r="D4" s="42"/>
      <c r="E4" s="6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0.75" customHeight="1" x14ac:dyDescent="0.2">
      <c r="A5" s="78" t="s">
        <v>19</v>
      </c>
      <c r="B5" s="79"/>
      <c r="C5" s="80" t="s">
        <v>22</v>
      </c>
      <c r="D5" s="81"/>
      <c r="E5" s="82"/>
      <c r="F5" s="81"/>
      <c r="G5" s="81"/>
      <c r="H5" s="81"/>
      <c r="I5" s="81"/>
      <c r="J5" s="81"/>
      <c r="K5" s="81"/>
      <c r="L5" s="81"/>
      <c r="M5" s="81"/>
      <c r="N5" s="81"/>
      <c r="O5" s="81"/>
      <c r="P5" s="83"/>
    </row>
    <row r="6" spans="1:16" ht="30.75" customHeight="1" x14ac:dyDescent="0.2">
      <c r="A6" s="78" t="s">
        <v>20</v>
      </c>
      <c r="B6" s="7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79"/>
    </row>
    <row r="7" spans="1:16" ht="43.5" customHeight="1" x14ac:dyDescent="0.2">
      <c r="A7" s="93" t="s">
        <v>2</v>
      </c>
      <c r="B7" s="93" t="s">
        <v>23</v>
      </c>
      <c r="C7" s="95" t="s">
        <v>3</v>
      </c>
      <c r="D7" s="56"/>
      <c r="E7" s="97" t="s">
        <v>0</v>
      </c>
      <c r="F7" s="98" t="s">
        <v>4</v>
      </c>
      <c r="G7" s="98"/>
      <c r="H7" s="98"/>
      <c r="I7" s="98"/>
      <c r="J7" s="90" t="s">
        <v>5</v>
      </c>
      <c r="K7" s="90"/>
      <c r="L7" s="90"/>
      <c r="M7" s="91" t="s">
        <v>6</v>
      </c>
      <c r="N7" s="91"/>
      <c r="O7" s="91"/>
      <c r="P7" s="91"/>
    </row>
    <row r="8" spans="1:16" ht="270" customHeight="1" x14ac:dyDescent="0.2">
      <c r="A8" s="94"/>
      <c r="B8" s="94"/>
      <c r="C8" s="96"/>
      <c r="D8" s="57" t="s">
        <v>32</v>
      </c>
      <c r="E8" s="97"/>
      <c r="F8" s="67" t="s">
        <v>75</v>
      </c>
      <c r="G8" s="72" t="s">
        <v>77</v>
      </c>
      <c r="H8" s="72" t="s">
        <v>78</v>
      </c>
      <c r="I8" s="15" t="s">
        <v>7</v>
      </c>
      <c r="J8" s="14" t="s">
        <v>8</v>
      </c>
      <c r="K8" s="9" t="s">
        <v>9</v>
      </c>
      <c r="L8" s="9" t="s">
        <v>10</v>
      </c>
      <c r="M8" s="9" t="s">
        <v>11</v>
      </c>
      <c r="N8" s="15" t="s">
        <v>12</v>
      </c>
      <c r="O8" s="15" t="s">
        <v>13</v>
      </c>
      <c r="P8" s="15" t="s">
        <v>14</v>
      </c>
    </row>
    <row r="9" spans="1:16" ht="36.75" customHeight="1" x14ac:dyDescent="0.2">
      <c r="A9" s="46">
        <v>1</v>
      </c>
      <c r="B9" s="63" t="s">
        <v>34</v>
      </c>
      <c r="C9" s="31"/>
      <c r="D9" s="58" t="s">
        <v>74</v>
      </c>
      <c r="E9" s="60">
        <v>7</v>
      </c>
      <c r="F9" s="59">
        <v>1000</v>
      </c>
      <c r="G9" s="44">
        <v>990</v>
      </c>
      <c r="H9" s="43">
        <v>870</v>
      </c>
      <c r="I9" s="34">
        <v>3</v>
      </c>
      <c r="J9" s="35">
        <f>AVERAGE(F9:H9)</f>
        <v>953.33333333333337</v>
      </c>
      <c r="K9" s="36">
        <f>STDEV(F9:H9)</f>
        <v>72.341781380702344</v>
      </c>
      <c r="L9" s="37">
        <f>K9/J9</f>
        <v>7.5882987462275189E-2</v>
      </c>
      <c r="M9" s="38">
        <f>((E9/I9)*(SUM(F9:H9)))</f>
        <v>6673.3333333333339</v>
      </c>
      <c r="N9" s="39">
        <f>M9/E9</f>
        <v>953.33333333333337</v>
      </c>
      <c r="O9" s="40">
        <f t="shared" ref="O9:O49" si="0">ROUND(N9,2)</f>
        <v>953.33</v>
      </c>
      <c r="P9" s="40">
        <f t="shared" ref="P9:P49" si="1">O9*E9</f>
        <v>6673.31</v>
      </c>
    </row>
    <row r="10" spans="1:16" ht="44.25" customHeight="1" x14ac:dyDescent="0.2">
      <c r="A10" s="46">
        <v>2</v>
      </c>
      <c r="B10" s="63" t="s">
        <v>35</v>
      </c>
      <c r="C10" s="31"/>
      <c r="D10" s="58" t="s">
        <v>74</v>
      </c>
      <c r="E10" s="60">
        <v>6</v>
      </c>
      <c r="F10" s="59">
        <v>1300</v>
      </c>
      <c r="G10" s="44">
        <v>1100</v>
      </c>
      <c r="H10" s="43">
        <v>1000</v>
      </c>
      <c r="I10" s="34">
        <v>3</v>
      </c>
      <c r="J10" s="35">
        <f t="shared" ref="J10:J47" si="2">AVERAGE(F10:H10)</f>
        <v>1133.3333333333333</v>
      </c>
      <c r="K10" s="36">
        <f t="shared" ref="K10:K47" si="3">STDEV(F10:H10)</f>
        <v>152.75252316519442</v>
      </c>
      <c r="L10" s="45">
        <f t="shared" ref="L10:L47" si="4">K10/J10</f>
        <v>0.13478163808693627</v>
      </c>
      <c r="M10" s="38">
        <f t="shared" ref="M10:M15" si="5">((E10/I10)*(SUM(F10:H10)))</f>
        <v>6800</v>
      </c>
      <c r="N10" s="39">
        <f t="shared" ref="N10:N49" si="6">M10/E10</f>
        <v>1133.3333333333333</v>
      </c>
      <c r="O10" s="40">
        <f t="shared" si="0"/>
        <v>1133.33</v>
      </c>
      <c r="P10" s="40">
        <f t="shared" si="1"/>
        <v>6799.98</v>
      </c>
    </row>
    <row r="11" spans="1:16" ht="21.75" customHeight="1" x14ac:dyDescent="0.2">
      <c r="A11" s="46">
        <v>3</v>
      </c>
      <c r="B11" s="64" t="s">
        <v>36</v>
      </c>
      <c r="C11" s="31"/>
      <c r="D11" s="58" t="s">
        <v>74</v>
      </c>
      <c r="E11" s="60">
        <v>2</v>
      </c>
      <c r="F11" s="59">
        <v>1700</v>
      </c>
      <c r="G11" s="44">
        <v>1350</v>
      </c>
      <c r="H11" s="43">
        <v>1250</v>
      </c>
      <c r="I11" s="34">
        <v>3</v>
      </c>
      <c r="J11" s="35">
        <f t="shared" si="2"/>
        <v>1433.3333333333333</v>
      </c>
      <c r="K11" s="36">
        <f t="shared" si="3"/>
        <v>236.29078131263074</v>
      </c>
      <c r="L11" s="45">
        <f t="shared" si="4"/>
        <v>0.16485403347392844</v>
      </c>
      <c r="M11" s="38">
        <f t="shared" si="5"/>
        <v>2866.6666666666665</v>
      </c>
      <c r="N11" s="39">
        <f t="shared" si="6"/>
        <v>1433.3333333333333</v>
      </c>
      <c r="O11" s="40">
        <f t="shared" si="0"/>
        <v>1433.33</v>
      </c>
      <c r="P11" s="40">
        <f t="shared" si="1"/>
        <v>2866.66</v>
      </c>
    </row>
    <row r="12" spans="1:16" ht="25.5" customHeight="1" x14ac:dyDescent="0.2">
      <c r="A12" s="46">
        <v>4</v>
      </c>
      <c r="B12" s="65" t="s">
        <v>37</v>
      </c>
      <c r="C12" s="31"/>
      <c r="D12" s="58" t="s">
        <v>74</v>
      </c>
      <c r="E12" s="60">
        <v>5</v>
      </c>
      <c r="F12" s="59">
        <v>450</v>
      </c>
      <c r="G12" s="44">
        <v>550</v>
      </c>
      <c r="H12" s="43">
        <v>450</v>
      </c>
      <c r="I12" s="34">
        <v>3</v>
      </c>
      <c r="J12" s="35">
        <f t="shared" si="2"/>
        <v>483.33333333333331</v>
      </c>
      <c r="K12" s="36">
        <f t="shared" si="3"/>
        <v>57.735026918962575</v>
      </c>
      <c r="L12" s="45">
        <f t="shared" si="4"/>
        <v>0.11945177983233636</v>
      </c>
      <c r="M12" s="38">
        <f t="shared" si="5"/>
        <v>2416.666666666667</v>
      </c>
      <c r="N12" s="39">
        <f t="shared" si="6"/>
        <v>483.33333333333337</v>
      </c>
      <c r="O12" s="40">
        <f t="shared" si="0"/>
        <v>483.33</v>
      </c>
      <c r="P12" s="40">
        <f t="shared" si="1"/>
        <v>2416.65</v>
      </c>
    </row>
    <row r="13" spans="1:16" ht="21.75" customHeight="1" x14ac:dyDescent="0.2">
      <c r="A13" s="46">
        <v>5</v>
      </c>
      <c r="B13" s="65" t="s">
        <v>38</v>
      </c>
      <c r="C13" s="31"/>
      <c r="D13" s="58" t="s">
        <v>74</v>
      </c>
      <c r="E13" s="60">
        <v>2</v>
      </c>
      <c r="F13" s="59">
        <v>420</v>
      </c>
      <c r="G13" s="44">
        <v>320</v>
      </c>
      <c r="H13" s="43">
        <v>350</v>
      </c>
      <c r="I13" s="34">
        <v>3</v>
      </c>
      <c r="J13" s="35">
        <f t="shared" si="2"/>
        <v>363.33333333333331</v>
      </c>
      <c r="K13" s="36">
        <f t="shared" si="3"/>
        <v>51.316014394468937</v>
      </c>
      <c r="L13" s="45">
        <f t="shared" si="4"/>
        <v>0.14123673686551083</v>
      </c>
      <c r="M13" s="38">
        <f t="shared" si="5"/>
        <v>726.66666666666663</v>
      </c>
      <c r="N13" s="39">
        <f t="shared" si="6"/>
        <v>363.33333333333331</v>
      </c>
      <c r="O13" s="40">
        <f t="shared" si="0"/>
        <v>363.33</v>
      </c>
      <c r="P13" s="40">
        <f t="shared" si="1"/>
        <v>726.66</v>
      </c>
    </row>
    <row r="14" spans="1:16" ht="13.5" customHeight="1" x14ac:dyDescent="0.2">
      <c r="A14" s="46">
        <v>6</v>
      </c>
      <c r="B14" s="65" t="s">
        <v>39</v>
      </c>
      <c r="C14" s="31"/>
      <c r="D14" s="58" t="s">
        <v>74</v>
      </c>
      <c r="E14" s="60">
        <v>2</v>
      </c>
      <c r="F14" s="59">
        <v>380</v>
      </c>
      <c r="G14" s="44">
        <v>440</v>
      </c>
      <c r="H14" s="43">
        <v>400</v>
      </c>
      <c r="I14" s="34">
        <v>3</v>
      </c>
      <c r="J14" s="35">
        <f t="shared" si="2"/>
        <v>406.66666666666669</v>
      </c>
      <c r="K14" s="36">
        <f t="shared" si="3"/>
        <v>30.550504633038937</v>
      </c>
      <c r="L14" s="45">
        <f t="shared" si="4"/>
        <v>7.5124191720587541E-2</v>
      </c>
      <c r="M14" s="38">
        <f t="shared" si="5"/>
        <v>813.33333333333326</v>
      </c>
      <c r="N14" s="39">
        <f t="shared" si="6"/>
        <v>406.66666666666663</v>
      </c>
      <c r="O14" s="40">
        <f t="shared" si="0"/>
        <v>406.67</v>
      </c>
      <c r="P14" s="40">
        <f t="shared" si="1"/>
        <v>813.34</v>
      </c>
    </row>
    <row r="15" spans="1:16" ht="37.5" customHeight="1" x14ac:dyDescent="0.2">
      <c r="A15" s="46">
        <v>7</v>
      </c>
      <c r="B15" s="65" t="s">
        <v>40</v>
      </c>
      <c r="C15" s="31"/>
      <c r="D15" s="58" t="s">
        <v>74</v>
      </c>
      <c r="E15" s="60">
        <v>15</v>
      </c>
      <c r="F15" s="59">
        <v>290</v>
      </c>
      <c r="G15" s="44">
        <v>300</v>
      </c>
      <c r="H15" s="43">
        <v>260</v>
      </c>
      <c r="I15" s="34">
        <v>3</v>
      </c>
      <c r="J15" s="35">
        <f t="shared" si="2"/>
        <v>283.33333333333331</v>
      </c>
      <c r="K15" s="36">
        <f t="shared" si="3"/>
        <v>20.816659994661325</v>
      </c>
      <c r="L15" s="45">
        <f t="shared" si="4"/>
        <v>7.3470564687039983E-2</v>
      </c>
      <c r="M15" s="38">
        <f t="shared" si="5"/>
        <v>4250</v>
      </c>
      <c r="N15" s="39">
        <f t="shared" si="6"/>
        <v>283.33333333333331</v>
      </c>
      <c r="O15" s="40">
        <f t="shared" si="0"/>
        <v>283.33</v>
      </c>
      <c r="P15" s="40">
        <f t="shared" si="1"/>
        <v>4249.95</v>
      </c>
    </row>
    <row r="16" spans="1:16" ht="20.25" customHeight="1" x14ac:dyDescent="0.2">
      <c r="A16" s="46">
        <v>8</v>
      </c>
      <c r="B16" s="64" t="s">
        <v>41</v>
      </c>
      <c r="C16" s="31"/>
      <c r="D16" s="58" t="s">
        <v>74</v>
      </c>
      <c r="E16" s="60">
        <v>20</v>
      </c>
      <c r="F16" s="59">
        <v>550</v>
      </c>
      <c r="G16" s="44">
        <v>400</v>
      </c>
      <c r="H16" s="43">
        <v>400</v>
      </c>
      <c r="I16" s="34">
        <v>3</v>
      </c>
      <c r="J16" s="35">
        <f t="shared" si="2"/>
        <v>450</v>
      </c>
      <c r="K16" s="36">
        <f t="shared" si="3"/>
        <v>86.602540378443862</v>
      </c>
      <c r="L16" s="45">
        <f t="shared" si="4"/>
        <v>0.19245008972987526</v>
      </c>
      <c r="M16" s="38">
        <f t="shared" ref="M16:M47" si="7">((E16/I16)*(SUM(F16:H16)))</f>
        <v>9000</v>
      </c>
      <c r="N16" s="39">
        <f t="shared" si="6"/>
        <v>450</v>
      </c>
      <c r="O16" s="40">
        <f t="shared" si="0"/>
        <v>450</v>
      </c>
      <c r="P16" s="40">
        <f t="shared" si="1"/>
        <v>9000</v>
      </c>
    </row>
    <row r="17" spans="1:16" ht="35.25" customHeight="1" x14ac:dyDescent="0.2">
      <c r="A17" s="46">
        <v>9</v>
      </c>
      <c r="B17" s="64" t="s">
        <v>42</v>
      </c>
      <c r="C17" s="31"/>
      <c r="D17" s="58" t="s">
        <v>74</v>
      </c>
      <c r="E17" s="60">
        <v>2</v>
      </c>
      <c r="F17" s="59">
        <v>7200</v>
      </c>
      <c r="G17" s="44">
        <v>7300</v>
      </c>
      <c r="H17" s="43">
        <v>7000</v>
      </c>
      <c r="I17" s="34">
        <v>3</v>
      </c>
      <c r="J17" s="35">
        <f t="shared" si="2"/>
        <v>7166.666666666667</v>
      </c>
      <c r="K17" s="36">
        <f t="shared" si="3"/>
        <v>152.75252316519467</v>
      </c>
      <c r="L17" s="45">
        <f t="shared" si="4"/>
        <v>2.1314305557934139E-2</v>
      </c>
      <c r="M17" s="38">
        <f t="shared" si="7"/>
        <v>14333.333333333332</v>
      </c>
      <c r="N17" s="39">
        <f t="shared" si="6"/>
        <v>7166.6666666666661</v>
      </c>
      <c r="O17" s="40">
        <f t="shared" si="0"/>
        <v>7166.67</v>
      </c>
      <c r="P17" s="40">
        <f t="shared" si="1"/>
        <v>14333.34</v>
      </c>
    </row>
    <row r="18" spans="1:16" ht="36" customHeight="1" x14ac:dyDescent="0.2">
      <c r="A18" s="46">
        <v>10</v>
      </c>
      <c r="B18" s="64" t="s">
        <v>43</v>
      </c>
      <c r="C18" s="31"/>
      <c r="D18" s="58" t="s">
        <v>74</v>
      </c>
      <c r="E18" s="60">
        <v>20</v>
      </c>
      <c r="F18" s="59">
        <v>5100</v>
      </c>
      <c r="G18" s="44">
        <v>5200</v>
      </c>
      <c r="H18" s="43">
        <v>5000</v>
      </c>
      <c r="I18" s="34">
        <v>3</v>
      </c>
      <c r="J18" s="35">
        <f t="shared" si="2"/>
        <v>5100</v>
      </c>
      <c r="K18" s="36">
        <f t="shared" si="3"/>
        <v>100</v>
      </c>
      <c r="L18" s="45">
        <f t="shared" si="4"/>
        <v>1.9607843137254902E-2</v>
      </c>
      <c r="M18" s="38">
        <f t="shared" si="7"/>
        <v>102000</v>
      </c>
      <c r="N18" s="39">
        <f t="shared" si="6"/>
        <v>5100</v>
      </c>
      <c r="O18" s="40">
        <f t="shared" si="0"/>
        <v>5100</v>
      </c>
      <c r="P18" s="40">
        <f t="shared" si="1"/>
        <v>102000</v>
      </c>
    </row>
    <row r="19" spans="1:16" ht="25.5" customHeight="1" x14ac:dyDescent="0.2">
      <c r="A19" s="46">
        <v>11</v>
      </c>
      <c r="B19" s="63" t="s">
        <v>44</v>
      </c>
      <c r="C19" s="31"/>
      <c r="D19" s="58" t="s">
        <v>74</v>
      </c>
      <c r="E19" s="60">
        <v>15</v>
      </c>
      <c r="F19" s="59">
        <v>8500</v>
      </c>
      <c r="G19" s="44">
        <v>6600</v>
      </c>
      <c r="H19" s="43">
        <v>6000</v>
      </c>
      <c r="I19" s="34">
        <v>3</v>
      </c>
      <c r="J19" s="35">
        <f t="shared" si="2"/>
        <v>7033.333333333333</v>
      </c>
      <c r="K19" s="36">
        <f t="shared" si="3"/>
        <v>1305.1181300301243</v>
      </c>
      <c r="L19" s="45">
        <f t="shared" si="4"/>
        <v>0.18556181943556271</v>
      </c>
      <c r="M19" s="38">
        <f t="shared" si="7"/>
        <v>105500</v>
      </c>
      <c r="N19" s="39">
        <f t="shared" si="6"/>
        <v>7033.333333333333</v>
      </c>
      <c r="O19" s="40">
        <f t="shared" si="0"/>
        <v>7033.33</v>
      </c>
      <c r="P19" s="40">
        <f t="shared" si="1"/>
        <v>105499.95</v>
      </c>
    </row>
    <row r="20" spans="1:16" ht="24" customHeight="1" x14ac:dyDescent="0.2">
      <c r="A20" s="46">
        <v>12</v>
      </c>
      <c r="B20" s="64" t="s">
        <v>45</v>
      </c>
      <c r="C20" s="31"/>
      <c r="D20" s="58" t="s">
        <v>74</v>
      </c>
      <c r="E20" s="60">
        <v>15</v>
      </c>
      <c r="F20" s="59">
        <v>5400</v>
      </c>
      <c r="G20" s="44">
        <v>4680</v>
      </c>
      <c r="H20" s="43">
        <v>4900</v>
      </c>
      <c r="I20" s="34">
        <v>3</v>
      </c>
      <c r="J20" s="35">
        <f t="shared" si="2"/>
        <v>4993.333333333333</v>
      </c>
      <c r="K20" s="36">
        <f t="shared" si="3"/>
        <v>368.96250938724569</v>
      </c>
      <c r="L20" s="45">
        <f t="shared" si="4"/>
        <v>7.3891023241771506E-2</v>
      </c>
      <c r="M20" s="38">
        <f t="shared" si="7"/>
        <v>74900</v>
      </c>
      <c r="N20" s="39">
        <f t="shared" si="6"/>
        <v>4993.333333333333</v>
      </c>
      <c r="O20" s="40">
        <f t="shared" si="0"/>
        <v>4993.33</v>
      </c>
      <c r="P20" s="40">
        <f t="shared" si="1"/>
        <v>74899.95</v>
      </c>
    </row>
    <row r="21" spans="1:16" ht="34.5" customHeight="1" x14ac:dyDescent="0.2">
      <c r="A21" s="46">
        <v>13</v>
      </c>
      <c r="B21" s="63" t="s">
        <v>46</v>
      </c>
      <c r="C21" s="31"/>
      <c r="D21" s="58" t="s">
        <v>74</v>
      </c>
      <c r="E21" s="60">
        <v>10</v>
      </c>
      <c r="F21" s="59">
        <v>5350</v>
      </c>
      <c r="G21" s="44">
        <v>5000</v>
      </c>
      <c r="H21" s="43">
        <v>5000</v>
      </c>
      <c r="I21" s="34">
        <v>3</v>
      </c>
      <c r="J21" s="35">
        <f t="shared" si="2"/>
        <v>5116.666666666667</v>
      </c>
      <c r="K21" s="36">
        <f t="shared" si="3"/>
        <v>202.072594216369</v>
      </c>
      <c r="L21" s="45">
        <f t="shared" si="4"/>
        <v>3.9493015156293616E-2</v>
      </c>
      <c r="M21" s="38">
        <f t="shared" si="7"/>
        <v>51166.666666666672</v>
      </c>
      <c r="N21" s="39">
        <f t="shared" si="6"/>
        <v>5116.666666666667</v>
      </c>
      <c r="O21" s="40">
        <f t="shared" si="0"/>
        <v>5116.67</v>
      </c>
      <c r="P21" s="40">
        <f t="shared" si="1"/>
        <v>51166.7</v>
      </c>
    </row>
    <row r="22" spans="1:16" ht="35.25" customHeight="1" x14ac:dyDescent="0.2">
      <c r="A22" s="46">
        <v>14</v>
      </c>
      <c r="B22" s="64" t="s">
        <v>47</v>
      </c>
      <c r="C22" s="31"/>
      <c r="D22" s="58" t="s">
        <v>74</v>
      </c>
      <c r="E22" s="60">
        <v>5</v>
      </c>
      <c r="F22" s="59">
        <v>15100</v>
      </c>
      <c r="G22" s="44">
        <v>13800</v>
      </c>
      <c r="H22" s="43">
        <v>13200</v>
      </c>
      <c r="I22" s="34">
        <v>3</v>
      </c>
      <c r="J22" s="35">
        <f t="shared" si="2"/>
        <v>14033.333333333334</v>
      </c>
      <c r="K22" s="36">
        <f t="shared" si="3"/>
        <v>971.2534856222311</v>
      </c>
      <c r="L22" s="45">
        <f t="shared" si="4"/>
        <v>6.9210462158353761E-2</v>
      </c>
      <c r="M22" s="38">
        <f t="shared" si="7"/>
        <v>70166.666666666672</v>
      </c>
      <c r="N22" s="39">
        <f t="shared" si="6"/>
        <v>14033.333333333334</v>
      </c>
      <c r="O22" s="40">
        <f t="shared" si="0"/>
        <v>14033.33</v>
      </c>
      <c r="P22" s="40">
        <f t="shared" si="1"/>
        <v>70166.649999999994</v>
      </c>
    </row>
    <row r="23" spans="1:16" ht="37.5" customHeight="1" x14ac:dyDescent="0.2">
      <c r="A23" s="46">
        <v>15</v>
      </c>
      <c r="B23" s="66" t="s">
        <v>76</v>
      </c>
      <c r="C23" s="31"/>
      <c r="D23" s="58" t="s">
        <v>74</v>
      </c>
      <c r="E23" s="60">
        <v>2</v>
      </c>
      <c r="F23" s="59">
        <v>32400</v>
      </c>
      <c r="G23" s="44">
        <v>28000</v>
      </c>
      <c r="H23" s="43">
        <v>26500</v>
      </c>
      <c r="I23" s="34">
        <v>3</v>
      </c>
      <c r="J23" s="35">
        <f t="shared" si="2"/>
        <v>28966.666666666668</v>
      </c>
      <c r="K23" s="36">
        <f t="shared" si="3"/>
        <v>3066.4855018951798</v>
      </c>
      <c r="L23" s="45">
        <f t="shared" si="4"/>
        <v>0.1058625604796955</v>
      </c>
      <c r="M23" s="38">
        <f t="shared" si="7"/>
        <v>57933.333333333328</v>
      </c>
      <c r="N23" s="39">
        <f t="shared" si="6"/>
        <v>28966.666666666664</v>
      </c>
      <c r="O23" s="40">
        <f t="shared" si="0"/>
        <v>28966.67</v>
      </c>
      <c r="P23" s="40">
        <f t="shared" si="1"/>
        <v>57933.34</v>
      </c>
    </row>
    <row r="24" spans="1:16" ht="26.25" customHeight="1" x14ac:dyDescent="0.2">
      <c r="A24" s="46">
        <v>16</v>
      </c>
      <c r="B24" s="64" t="s">
        <v>48</v>
      </c>
      <c r="C24" s="31"/>
      <c r="D24" s="58" t="s">
        <v>74</v>
      </c>
      <c r="E24" s="60">
        <v>2</v>
      </c>
      <c r="F24" s="59">
        <v>2350</v>
      </c>
      <c r="G24" s="44">
        <v>1800</v>
      </c>
      <c r="H24" s="43">
        <v>1850</v>
      </c>
      <c r="I24" s="34">
        <v>3</v>
      </c>
      <c r="J24" s="35">
        <f t="shared" si="2"/>
        <v>2000</v>
      </c>
      <c r="K24" s="36">
        <f t="shared" si="3"/>
        <v>304.13812651491099</v>
      </c>
      <c r="L24" s="45">
        <f t="shared" si="4"/>
        <v>0.15206906325745551</v>
      </c>
      <c r="M24" s="38">
        <f t="shared" si="7"/>
        <v>4000</v>
      </c>
      <c r="N24" s="39">
        <f t="shared" si="6"/>
        <v>2000</v>
      </c>
      <c r="O24" s="40">
        <f t="shared" si="0"/>
        <v>2000</v>
      </c>
      <c r="P24" s="40">
        <f t="shared" si="1"/>
        <v>4000</v>
      </c>
    </row>
    <row r="25" spans="1:16" ht="21.75" customHeight="1" x14ac:dyDescent="0.2">
      <c r="A25" s="46">
        <v>17</v>
      </c>
      <c r="B25" s="68" t="s">
        <v>49</v>
      </c>
      <c r="C25" s="31"/>
      <c r="D25" s="58" t="s">
        <v>74</v>
      </c>
      <c r="E25" s="60">
        <v>1</v>
      </c>
      <c r="F25" s="59">
        <v>200</v>
      </c>
      <c r="G25" s="44">
        <v>120</v>
      </c>
      <c r="H25" s="43">
        <v>120</v>
      </c>
      <c r="I25" s="34">
        <v>3</v>
      </c>
      <c r="J25" s="35">
        <f t="shared" si="2"/>
        <v>146.66666666666666</v>
      </c>
      <c r="K25" s="36">
        <f t="shared" si="3"/>
        <v>46.188021535170051</v>
      </c>
      <c r="L25" s="45">
        <f t="shared" si="4"/>
        <v>0.31491832864888675</v>
      </c>
      <c r="M25" s="38">
        <f t="shared" si="7"/>
        <v>146.66666666666666</v>
      </c>
      <c r="N25" s="39">
        <f t="shared" si="6"/>
        <v>146.66666666666666</v>
      </c>
      <c r="O25" s="40">
        <f t="shared" si="0"/>
        <v>146.66999999999999</v>
      </c>
      <c r="P25" s="40">
        <f t="shared" si="1"/>
        <v>146.66999999999999</v>
      </c>
    </row>
    <row r="26" spans="1:16" ht="20.25" customHeight="1" x14ac:dyDescent="0.2">
      <c r="A26" s="46">
        <v>18</v>
      </c>
      <c r="B26" s="68" t="s">
        <v>50</v>
      </c>
      <c r="C26" s="31"/>
      <c r="D26" s="58" t="s">
        <v>74</v>
      </c>
      <c r="E26" s="60">
        <v>1</v>
      </c>
      <c r="F26" s="59">
        <v>900</v>
      </c>
      <c r="G26" s="44">
        <v>800</v>
      </c>
      <c r="H26" s="43">
        <v>750</v>
      </c>
      <c r="I26" s="34">
        <v>3</v>
      </c>
      <c r="J26" s="35">
        <f t="shared" si="2"/>
        <v>816.66666666666663</v>
      </c>
      <c r="K26" s="36">
        <f t="shared" si="3"/>
        <v>76.376261582597337</v>
      </c>
      <c r="L26" s="45">
        <f t="shared" si="4"/>
        <v>9.3521952958282459E-2</v>
      </c>
      <c r="M26" s="38">
        <f t="shared" si="7"/>
        <v>816.66666666666663</v>
      </c>
      <c r="N26" s="39">
        <f t="shared" si="6"/>
        <v>816.66666666666663</v>
      </c>
      <c r="O26" s="40">
        <f t="shared" si="0"/>
        <v>816.67</v>
      </c>
      <c r="P26" s="40">
        <f t="shared" si="1"/>
        <v>816.67</v>
      </c>
    </row>
    <row r="27" spans="1:16" ht="18.75" customHeight="1" x14ac:dyDescent="0.2">
      <c r="A27" s="46">
        <v>19</v>
      </c>
      <c r="B27" s="68" t="s">
        <v>51</v>
      </c>
      <c r="C27" s="31"/>
      <c r="D27" s="58" t="s">
        <v>74</v>
      </c>
      <c r="E27" s="60">
        <v>1</v>
      </c>
      <c r="F27" s="59">
        <v>150</v>
      </c>
      <c r="G27" s="44">
        <v>230</v>
      </c>
      <c r="H27" s="43">
        <v>200</v>
      </c>
      <c r="I27" s="34">
        <v>3</v>
      </c>
      <c r="J27" s="35">
        <f t="shared" si="2"/>
        <v>193.33333333333334</v>
      </c>
      <c r="K27" s="36">
        <f t="shared" si="3"/>
        <v>40.414518843273832</v>
      </c>
      <c r="L27" s="45">
        <f t="shared" si="4"/>
        <v>0.20904061470658877</v>
      </c>
      <c r="M27" s="38">
        <f t="shared" si="7"/>
        <v>193.33333333333331</v>
      </c>
      <c r="N27" s="39">
        <f t="shared" si="6"/>
        <v>193.33333333333331</v>
      </c>
      <c r="O27" s="40">
        <f t="shared" si="0"/>
        <v>193.33</v>
      </c>
      <c r="P27" s="40">
        <f t="shared" si="1"/>
        <v>193.33</v>
      </c>
    </row>
    <row r="28" spans="1:16" ht="21" customHeight="1" x14ac:dyDescent="0.2">
      <c r="A28" s="46">
        <v>20</v>
      </c>
      <c r="B28" s="68" t="s">
        <v>52</v>
      </c>
      <c r="C28" s="31"/>
      <c r="D28" s="58" t="s">
        <v>74</v>
      </c>
      <c r="E28" s="60">
        <v>1</v>
      </c>
      <c r="F28" s="59">
        <v>350</v>
      </c>
      <c r="G28" s="44">
        <v>250</v>
      </c>
      <c r="H28" s="43">
        <v>310</v>
      </c>
      <c r="I28" s="34">
        <v>3</v>
      </c>
      <c r="J28" s="35">
        <f t="shared" si="2"/>
        <v>303.33333333333331</v>
      </c>
      <c r="K28" s="36">
        <f t="shared" si="3"/>
        <v>50.33222956847176</v>
      </c>
      <c r="L28" s="45">
        <f t="shared" si="4"/>
        <v>0.16593042714880801</v>
      </c>
      <c r="M28" s="38">
        <f t="shared" si="7"/>
        <v>303.33333333333331</v>
      </c>
      <c r="N28" s="39">
        <f t="shared" si="6"/>
        <v>303.33333333333331</v>
      </c>
      <c r="O28" s="40">
        <f t="shared" si="0"/>
        <v>303.33</v>
      </c>
      <c r="P28" s="40">
        <f t="shared" si="1"/>
        <v>303.33</v>
      </c>
    </row>
    <row r="29" spans="1:16" ht="21.75" customHeight="1" x14ac:dyDescent="0.2">
      <c r="A29" s="46">
        <v>21</v>
      </c>
      <c r="B29" s="68" t="s">
        <v>53</v>
      </c>
      <c r="C29" s="31"/>
      <c r="D29" s="58" t="s">
        <v>74</v>
      </c>
      <c r="E29" s="60">
        <v>5</v>
      </c>
      <c r="F29" s="59">
        <v>650</v>
      </c>
      <c r="G29" s="44">
        <v>500</v>
      </c>
      <c r="H29" s="43">
        <v>550</v>
      </c>
      <c r="I29" s="34">
        <v>3</v>
      </c>
      <c r="J29" s="35">
        <f t="shared" si="2"/>
        <v>566.66666666666663</v>
      </c>
      <c r="K29" s="36">
        <f t="shared" si="3"/>
        <v>76.376261582597209</v>
      </c>
      <c r="L29" s="45">
        <f t="shared" si="4"/>
        <v>0.13478163808693627</v>
      </c>
      <c r="M29" s="38">
        <f t="shared" si="7"/>
        <v>2833.3333333333335</v>
      </c>
      <c r="N29" s="39">
        <f t="shared" si="6"/>
        <v>566.66666666666674</v>
      </c>
      <c r="O29" s="40">
        <f t="shared" si="0"/>
        <v>566.66999999999996</v>
      </c>
      <c r="P29" s="40">
        <f t="shared" si="1"/>
        <v>2833.35</v>
      </c>
    </row>
    <row r="30" spans="1:16" ht="30.75" customHeight="1" x14ac:dyDescent="0.2">
      <c r="A30" s="46">
        <v>22</v>
      </c>
      <c r="B30" s="68" t="s">
        <v>54</v>
      </c>
      <c r="C30" s="31"/>
      <c r="D30" s="58" t="s">
        <v>74</v>
      </c>
      <c r="E30" s="60">
        <v>1</v>
      </c>
      <c r="F30" s="59">
        <v>500</v>
      </c>
      <c r="G30" s="44">
        <v>600</v>
      </c>
      <c r="H30" s="43">
        <v>500</v>
      </c>
      <c r="I30" s="34">
        <v>3</v>
      </c>
      <c r="J30" s="35">
        <f t="shared" si="2"/>
        <v>533.33333333333337</v>
      </c>
      <c r="K30" s="36">
        <f t="shared" si="3"/>
        <v>57.735026918962575</v>
      </c>
      <c r="L30" s="45">
        <f t="shared" si="4"/>
        <v>0.10825317547305482</v>
      </c>
      <c r="M30" s="38">
        <f t="shared" si="7"/>
        <v>533.33333333333326</v>
      </c>
      <c r="N30" s="39">
        <f t="shared" si="6"/>
        <v>533.33333333333326</v>
      </c>
      <c r="O30" s="40">
        <f t="shared" si="0"/>
        <v>533.33000000000004</v>
      </c>
      <c r="P30" s="40">
        <f t="shared" si="1"/>
        <v>533.33000000000004</v>
      </c>
    </row>
    <row r="31" spans="1:16" ht="19.5" customHeight="1" x14ac:dyDescent="0.2">
      <c r="A31" s="46">
        <v>23</v>
      </c>
      <c r="B31" s="68" t="s">
        <v>55</v>
      </c>
      <c r="C31" s="31"/>
      <c r="D31" s="58" t="s">
        <v>74</v>
      </c>
      <c r="E31" s="60">
        <v>4</v>
      </c>
      <c r="F31" s="59">
        <v>1000</v>
      </c>
      <c r="G31" s="44">
        <v>800</v>
      </c>
      <c r="H31" s="43">
        <v>850</v>
      </c>
      <c r="I31" s="34">
        <v>3</v>
      </c>
      <c r="J31" s="35">
        <f t="shared" si="2"/>
        <v>883.33333333333337</v>
      </c>
      <c r="K31" s="36">
        <f t="shared" si="3"/>
        <v>104.08329997330664</v>
      </c>
      <c r="L31" s="45">
        <f t="shared" si="4"/>
        <v>0.11783015091317732</v>
      </c>
      <c r="M31" s="38">
        <f t="shared" si="7"/>
        <v>3533.333333333333</v>
      </c>
      <c r="N31" s="39">
        <f t="shared" si="6"/>
        <v>883.33333333333326</v>
      </c>
      <c r="O31" s="40">
        <f t="shared" si="0"/>
        <v>883.33</v>
      </c>
      <c r="P31" s="40">
        <f t="shared" si="1"/>
        <v>3533.32</v>
      </c>
    </row>
    <row r="32" spans="1:16" ht="20.25" customHeight="1" x14ac:dyDescent="0.2">
      <c r="A32" s="46">
        <v>24</v>
      </c>
      <c r="B32" s="68" t="s">
        <v>56</v>
      </c>
      <c r="C32" s="31"/>
      <c r="D32" s="58" t="s">
        <v>74</v>
      </c>
      <c r="E32" s="60">
        <v>2</v>
      </c>
      <c r="F32" s="59">
        <v>650</v>
      </c>
      <c r="G32" s="44">
        <v>450</v>
      </c>
      <c r="H32" s="43">
        <v>500</v>
      </c>
      <c r="I32" s="34">
        <v>3</v>
      </c>
      <c r="J32" s="35">
        <f t="shared" si="2"/>
        <v>533.33333333333337</v>
      </c>
      <c r="K32" s="36">
        <f t="shared" si="3"/>
        <v>104.08329997330654</v>
      </c>
      <c r="L32" s="45">
        <f t="shared" si="4"/>
        <v>0.19515618744994975</v>
      </c>
      <c r="M32" s="38">
        <f t="shared" si="7"/>
        <v>1066.6666666666665</v>
      </c>
      <c r="N32" s="39">
        <f t="shared" si="6"/>
        <v>533.33333333333326</v>
      </c>
      <c r="O32" s="40">
        <f t="shared" si="0"/>
        <v>533.33000000000004</v>
      </c>
      <c r="P32" s="40">
        <f t="shared" si="1"/>
        <v>1066.6600000000001</v>
      </c>
    </row>
    <row r="33" spans="1:16" ht="30.75" customHeight="1" x14ac:dyDescent="0.2">
      <c r="A33" s="46">
        <v>25</v>
      </c>
      <c r="B33" s="69" t="s">
        <v>57</v>
      </c>
      <c r="C33" s="31"/>
      <c r="D33" s="58" t="s">
        <v>74</v>
      </c>
      <c r="E33" s="60">
        <v>6</v>
      </c>
      <c r="F33" s="59">
        <v>1100</v>
      </c>
      <c r="G33" s="44">
        <v>1200</v>
      </c>
      <c r="H33" s="43">
        <v>1100</v>
      </c>
      <c r="I33" s="34">
        <v>3</v>
      </c>
      <c r="J33" s="35">
        <f t="shared" si="2"/>
        <v>1133.3333333333333</v>
      </c>
      <c r="K33" s="36">
        <f t="shared" si="3"/>
        <v>57.735026918962575</v>
      </c>
      <c r="L33" s="45">
        <f t="shared" si="4"/>
        <v>5.0942670810849335E-2</v>
      </c>
      <c r="M33" s="38">
        <f t="shared" si="7"/>
        <v>6800</v>
      </c>
      <c r="N33" s="39">
        <f t="shared" si="6"/>
        <v>1133.3333333333333</v>
      </c>
      <c r="O33" s="40">
        <f t="shared" si="0"/>
        <v>1133.33</v>
      </c>
      <c r="P33" s="40">
        <f t="shared" si="1"/>
        <v>6799.98</v>
      </c>
    </row>
    <row r="34" spans="1:16" ht="24" customHeight="1" x14ac:dyDescent="0.2">
      <c r="A34" s="46">
        <v>26</v>
      </c>
      <c r="B34" s="68" t="s">
        <v>58</v>
      </c>
      <c r="C34" s="31"/>
      <c r="D34" s="58" t="s">
        <v>74</v>
      </c>
      <c r="E34" s="60">
        <v>2</v>
      </c>
      <c r="F34" s="59">
        <v>1750</v>
      </c>
      <c r="G34" s="44">
        <v>1200</v>
      </c>
      <c r="H34" s="43">
        <v>1200</v>
      </c>
      <c r="I34" s="34">
        <v>3</v>
      </c>
      <c r="J34" s="35">
        <f t="shared" si="2"/>
        <v>1383.3333333333333</v>
      </c>
      <c r="K34" s="36">
        <f t="shared" si="3"/>
        <v>317.54264805429443</v>
      </c>
      <c r="L34" s="45">
        <f t="shared" si="4"/>
        <v>0.22954890220792371</v>
      </c>
      <c r="M34" s="38">
        <f t="shared" si="7"/>
        <v>2766.6666666666665</v>
      </c>
      <c r="N34" s="39">
        <f t="shared" si="6"/>
        <v>1383.3333333333333</v>
      </c>
      <c r="O34" s="40">
        <f t="shared" si="0"/>
        <v>1383.33</v>
      </c>
      <c r="P34" s="40">
        <f t="shared" si="1"/>
        <v>2766.66</v>
      </c>
    </row>
    <row r="35" spans="1:16" ht="19.5" customHeight="1" x14ac:dyDescent="0.2">
      <c r="A35" s="46">
        <v>27</v>
      </c>
      <c r="B35" s="68" t="s">
        <v>59</v>
      </c>
      <c r="C35" s="31"/>
      <c r="D35" s="58" t="s">
        <v>74</v>
      </c>
      <c r="E35" s="60">
        <v>2</v>
      </c>
      <c r="F35" s="59">
        <v>700</v>
      </c>
      <c r="G35" s="44">
        <v>600</v>
      </c>
      <c r="H35" s="43">
        <v>550</v>
      </c>
      <c r="I35" s="34">
        <v>3</v>
      </c>
      <c r="J35" s="35">
        <f t="shared" si="2"/>
        <v>616.66666666666663</v>
      </c>
      <c r="K35" s="36">
        <f t="shared" si="3"/>
        <v>76.376261582597593</v>
      </c>
      <c r="L35" s="45">
        <f t="shared" si="4"/>
        <v>0.12385339716096908</v>
      </c>
      <c r="M35" s="38">
        <f t="shared" si="7"/>
        <v>1233.3333333333333</v>
      </c>
      <c r="N35" s="39">
        <f t="shared" si="6"/>
        <v>616.66666666666663</v>
      </c>
      <c r="O35" s="40">
        <f t="shared" si="0"/>
        <v>616.66999999999996</v>
      </c>
      <c r="P35" s="40">
        <f t="shared" si="1"/>
        <v>1233.3399999999999</v>
      </c>
    </row>
    <row r="36" spans="1:16" ht="30.75" customHeight="1" x14ac:dyDescent="0.2">
      <c r="A36" s="46">
        <v>28</v>
      </c>
      <c r="B36" s="68" t="s">
        <v>60</v>
      </c>
      <c r="C36" s="31"/>
      <c r="D36" s="58" t="s">
        <v>74</v>
      </c>
      <c r="E36" s="60">
        <v>3</v>
      </c>
      <c r="F36" s="59">
        <v>500</v>
      </c>
      <c r="G36" s="44">
        <v>380</v>
      </c>
      <c r="H36" s="43">
        <v>410</v>
      </c>
      <c r="I36" s="34">
        <v>3</v>
      </c>
      <c r="J36" s="35">
        <f t="shared" si="2"/>
        <v>430</v>
      </c>
      <c r="K36" s="36">
        <f t="shared" si="3"/>
        <v>62.44997998398398</v>
      </c>
      <c r="L36" s="45">
        <f t="shared" si="4"/>
        <v>0.14523251159066042</v>
      </c>
      <c r="M36" s="38">
        <f t="shared" si="7"/>
        <v>1290</v>
      </c>
      <c r="N36" s="39">
        <f t="shared" si="6"/>
        <v>430</v>
      </c>
      <c r="O36" s="40">
        <f t="shared" si="0"/>
        <v>430</v>
      </c>
      <c r="P36" s="40">
        <f t="shared" si="1"/>
        <v>1290</v>
      </c>
    </row>
    <row r="37" spans="1:16" ht="21" customHeight="1" x14ac:dyDescent="0.2">
      <c r="A37" s="46">
        <v>29</v>
      </c>
      <c r="B37" s="68" t="s">
        <v>61</v>
      </c>
      <c r="C37" s="31"/>
      <c r="D37" s="58" t="s">
        <v>74</v>
      </c>
      <c r="E37" s="60">
        <v>10</v>
      </c>
      <c r="F37" s="59">
        <v>600</v>
      </c>
      <c r="G37" s="44">
        <v>460</v>
      </c>
      <c r="H37" s="43">
        <v>520</v>
      </c>
      <c r="I37" s="34">
        <v>3</v>
      </c>
      <c r="J37" s="35">
        <f t="shared" si="2"/>
        <v>526.66666666666663</v>
      </c>
      <c r="K37" s="36">
        <f t="shared" si="3"/>
        <v>70.237691685684794</v>
      </c>
      <c r="L37" s="45">
        <f t="shared" si="4"/>
        <v>0.1333627057323129</v>
      </c>
      <c r="M37" s="38">
        <f t="shared" si="7"/>
        <v>5266.666666666667</v>
      </c>
      <c r="N37" s="39">
        <f t="shared" si="6"/>
        <v>526.66666666666674</v>
      </c>
      <c r="O37" s="40">
        <f t="shared" si="0"/>
        <v>526.66999999999996</v>
      </c>
      <c r="P37" s="40">
        <f t="shared" si="1"/>
        <v>5266.7</v>
      </c>
    </row>
    <row r="38" spans="1:16" ht="18.75" customHeight="1" x14ac:dyDescent="0.2">
      <c r="A38" s="46">
        <v>30</v>
      </c>
      <c r="B38" s="68" t="s">
        <v>62</v>
      </c>
      <c r="C38" s="31"/>
      <c r="D38" s="58" t="s">
        <v>74</v>
      </c>
      <c r="E38" s="60">
        <v>10</v>
      </c>
      <c r="F38" s="59">
        <v>900</v>
      </c>
      <c r="G38" s="44">
        <v>700</v>
      </c>
      <c r="H38" s="43">
        <v>650</v>
      </c>
      <c r="I38" s="34">
        <v>3</v>
      </c>
      <c r="J38" s="35">
        <f t="shared" si="2"/>
        <v>750</v>
      </c>
      <c r="K38" s="36">
        <f t="shared" si="3"/>
        <v>132.28756555322954</v>
      </c>
      <c r="L38" s="45">
        <f t="shared" si="4"/>
        <v>0.17638342073763938</v>
      </c>
      <c r="M38" s="38">
        <f t="shared" si="7"/>
        <v>7500</v>
      </c>
      <c r="N38" s="39">
        <f t="shared" si="6"/>
        <v>750</v>
      </c>
      <c r="O38" s="40">
        <f t="shared" si="0"/>
        <v>750</v>
      </c>
      <c r="P38" s="40">
        <f t="shared" si="1"/>
        <v>7500</v>
      </c>
    </row>
    <row r="39" spans="1:16" ht="17.25" customHeight="1" x14ac:dyDescent="0.2">
      <c r="A39" s="46">
        <v>31</v>
      </c>
      <c r="B39" s="68" t="s">
        <v>63</v>
      </c>
      <c r="C39" s="31"/>
      <c r="D39" s="58" t="s">
        <v>74</v>
      </c>
      <c r="E39" s="60">
        <v>2</v>
      </c>
      <c r="F39" s="59">
        <v>350</v>
      </c>
      <c r="G39" s="44">
        <v>270</v>
      </c>
      <c r="H39" s="43">
        <v>250</v>
      </c>
      <c r="I39" s="34">
        <v>3</v>
      </c>
      <c r="J39" s="35">
        <f t="shared" si="2"/>
        <v>290</v>
      </c>
      <c r="K39" s="36">
        <f t="shared" si="3"/>
        <v>52.915026221291811</v>
      </c>
      <c r="L39" s="45">
        <f t="shared" si="4"/>
        <v>0.18246560765962694</v>
      </c>
      <c r="M39" s="38">
        <f t="shared" si="7"/>
        <v>580</v>
      </c>
      <c r="N39" s="39">
        <f t="shared" si="6"/>
        <v>290</v>
      </c>
      <c r="O39" s="40">
        <f t="shared" si="0"/>
        <v>290</v>
      </c>
      <c r="P39" s="40">
        <f t="shared" si="1"/>
        <v>580</v>
      </c>
    </row>
    <row r="40" spans="1:16" ht="16.5" customHeight="1" x14ac:dyDescent="0.2">
      <c r="A40" s="46">
        <v>32</v>
      </c>
      <c r="B40" s="68" t="s">
        <v>64</v>
      </c>
      <c r="C40" s="31"/>
      <c r="D40" s="58" t="s">
        <v>74</v>
      </c>
      <c r="E40" s="60">
        <v>1</v>
      </c>
      <c r="F40" s="59">
        <v>900</v>
      </c>
      <c r="G40" s="44">
        <v>700</v>
      </c>
      <c r="H40" s="43">
        <v>700</v>
      </c>
      <c r="I40" s="34">
        <v>3</v>
      </c>
      <c r="J40" s="35">
        <f t="shared" si="2"/>
        <v>766.66666666666663</v>
      </c>
      <c r="K40" s="36">
        <f t="shared" si="3"/>
        <v>115.47005383792532</v>
      </c>
      <c r="L40" s="45">
        <f t="shared" si="4"/>
        <v>0.15061311370164174</v>
      </c>
      <c r="M40" s="38">
        <f t="shared" si="7"/>
        <v>766.66666666666663</v>
      </c>
      <c r="N40" s="39">
        <f t="shared" si="6"/>
        <v>766.66666666666663</v>
      </c>
      <c r="O40" s="40">
        <f t="shared" si="0"/>
        <v>766.67</v>
      </c>
      <c r="P40" s="40">
        <f t="shared" si="1"/>
        <v>766.67</v>
      </c>
    </row>
    <row r="41" spans="1:16" ht="21.75" customHeight="1" x14ac:dyDescent="0.2">
      <c r="A41" s="46">
        <v>33</v>
      </c>
      <c r="B41" s="68" t="s">
        <v>65</v>
      </c>
      <c r="C41" s="31"/>
      <c r="D41" s="58" t="s">
        <v>74</v>
      </c>
      <c r="E41" s="60">
        <v>1</v>
      </c>
      <c r="F41" s="59">
        <v>450</v>
      </c>
      <c r="G41" s="44">
        <v>330</v>
      </c>
      <c r="H41" s="43">
        <v>300</v>
      </c>
      <c r="I41" s="34">
        <v>3</v>
      </c>
      <c r="J41" s="35">
        <f t="shared" si="2"/>
        <v>360</v>
      </c>
      <c r="K41" s="36">
        <f t="shared" si="3"/>
        <v>79.372539331937716</v>
      </c>
      <c r="L41" s="45">
        <f t="shared" si="4"/>
        <v>0.22047927592204922</v>
      </c>
      <c r="M41" s="38">
        <f t="shared" si="7"/>
        <v>360</v>
      </c>
      <c r="N41" s="39">
        <f t="shared" si="6"/>
        <v>360</v>
      </c>
      <c r="O41" s="40">
        <f t="shared" si="0"/>
        <v>360</v>
      </c>
      <c r="P41" s="40">
        <f t="shared" si="1"/>
        <v>360</v>
      </c>
    </row>
    <row r="42" spans="1:16" ht="20.25" customHeight="1" x14ac:dyDescent="0.2">
      <c r="A42" s="46">
        <v>34</v>
      </c>
      <c r="B42" s="68" t="s">
        <v>66</v>
      </c>
      <c r="C42" s="31"/>
      <c r="D42" s="58" t="s">
        <v>74</v>
      </c>
      <c r="E42" s="60">
        <v>3</v>
      </c>
      <c r="F42" s="59">
        <v>250</v>
      </c>
      <c r="G42" s="51">
        <v>200</v>
      </c>
      <c r="H42" s="43">
        <v>200</v>
      </c>
      <c r="I42" s="34">
        <v>3</v>
      </c>
      <c r="J42" s="35">
        <f t="shared" si="2"/>
        <v>216.66666666666666</v>
      </c>
      <c r="K42" s="36">
        <f t="shared" si="3"/>
        <v>28.867513459481206</v>
      </c>
      <c r="L42" s="45">
        <f t="shared" si="4"/>
        <v>0.13323467750529788</v>
      </c>
      <c r="M42" s="38">
        <f t="shared" si="7"/>
        <v>650</v>
      </c>
      <c r="N42" s="39">
        <f t="shared" si="6"/>
        <v>216.66666666666666</v>
      </c>
      <c r="O42" s="40">
        <f t="shared" si="0"/>
        <v>216.67</v>
      </c>
      <c r="P42" s="40">
        <f t="shared" si="1"/>
        <v>650.01</v>
      </c>
    </row>
    <row r="43" spans="1:16" ht="21.75" customHeight="1" x14ac:dyDescent="0.2">
      <c r="A43" s="46">
        <v>35</v>
      </c>
      <c r="B43" s="68" t="s">
        <v>67</v>
      </c>
      <c r="C43" s="31"/>
      <c r="D43" s="58" t="s">
        <v>74</v>
      </c>
      <c r="E43" s="60">
        <v>1</v>
      </c>
      <c r="F43" s="59">
        <v>4500</v>
      </c>
      <c r="G43" s="44">
        <v>4200</v>
      </c>
      <c r="H43" s="43">
        <v>4200</v>
      </c>
      <c r="I43" s="34">
        <v>3</v>
      </c>
      <c r="J43" s="35">
        <f t="shared" si="2"/>
        <v>4300</v>
      </c>
      <c r="K43" s="36">
        <f t="shared" si="3"/>
        <v>173.20508075688772</v>
      </c>
      <c r="L43" s="45">
        <f t="shared" si="4"/>
        <v>4.02802513388111E-2</v>
      </c>
      <c r="M43" s="38">
        <f t="shared" si="7"/>
        <v>4300</v>
      </c>
      <c r="N43" s="39">
        <f t="shared" si="6"/>
        <v>4300</v>
      </c>
      <c r="O43" s="40">
        <f t="shared" si="0"/>
        <v>4300</v>
      </c>
      <c r="P43" s="40">
        <f t="shared" si="1"/>
        <v>4300</v>
      </c>
    </row>
    <row r="44" spans="1:16" ht="20.25" customHeight="1" x14ac:dyDescent="0.2">
      <c r="A44" s="46">
        <v>36</v>
      </c>
      <c r="B44" s="70" t="s">
        <v>68</v>
      </c>
      <c r="C44" s="31"/>
      <c r="D44" s="58" t="s">
        <v>74</v>
      </c>
      <c r="E44" s="60">
        <v>6</v>
      </c>
      <c r="F44" s="59">
        <v>800</v>
      </c>
      <c r="G44" s="44">
        <v>500</v>
      </c>
      <c r="H44" s="43">
        <v>500</v>
      </c>
      <c r="I44" s="34">
        <v>3</v>
      </c>
      <c r="J44" s="35">
        <f t="shared" si="2"/>
        <v>600</v>
      </c>
      <c r="K44" s="36">
        <f t="shared" si="3"/>
        <v>173.20508075688772</v>
      </c>
      <c r="L44" s="45">
        <f t="shared" si="4"/>
        <v>0.28867513459481287</v>
      </c>
      <c r="M44" s="38">
        <f t="shared" si="7"/>
        <v>3600</v>
      </c>
      <c r="N44" s="39">
        <f t="shared" si="6"/>
        <v>600</v>
      </c>
      <c r="O44" s="40">
        <f t="shared" si="0"/>
        <v>600</v>
      </c>
      <c r="P44" s="40">
        <f t="shared" si="1"/>
        <v>3600</v>
      </c>
    </row>
    <row r="45" spans="1:16" ht="18.75" customHeight="1" x14ac:dyDescent="0.2">
      <c r="A45" s="46">
        <v>37</v>
      </c>
      <c r="B45" s="70" t="s">
        <v>69</v>
      </c>
      <c r="C45" s="31"/>
      <c r="D45" s="58" t="s">
        <v>74</v>
      </c>
      <c r="E45" s="60">
        <v>4</v>
      </c>
      <c r="F45" s="59">
        <v>800</v>
      </c>
      <c r="G45" s="44">
        <v>600</v>
      </c>
      <c r="H45" s="43">
        <v>550</v>
      </c>
      <c r="I45" s="34">
        <v>3</v>
      </c>
      <c r="J45" s="35">
        <f t="shared" si="2"/>
        <v>650</v>
      </c>
      <c r="K45" s="36">
        <f t="shared" si="3"/>
        <v>132.28756555322954</v>
      </c>
      <c r="L45" s="45">
        <f t="shared" si="4"/>
        <v>0.20351933162035313</v>
      </c>
      <c r="M45" s="38">
        <f t="shared" si="7"/>
        <v>2600</v>
      </c>
      <c r="N45" s="39">
        <f t="shared" si="6"/>
        <v>650</v>
      </c>
      <c r="O45" s="40">
        <f t="shared" si="0"/>
        <v>650</v>
      </c>
      <c r="P45" s="40">
        <f t="shared" si="1"/>
        <v>2600</v>
      </c>
    </row>
    <row r="46" spans="1:16" ht="17.25" customHeight="1" x14ac:dyDescent="0.2">
      <c r="A46" s="46">
        <v>38</v>
      </c>
      <c r="B46" s="70" t="s">
        <v>70</v>
      </c>
      <c r="C46" s="31"/>
      <c r="D46" s="58" t="s">
        <v>74</v>
      </c>
      <c r="E46" s="60">
        <v>1</v>
      </c>
      <c r="F46" s="59">
        <v>1300</v>
      </c>
      <c r="G46" s="44">
        <v>1000</v>
      </c>
      <c r="H46" s="43">
        <v>1000</v>
      </c>
      <c r="I46" s="34">
        <v>3</v>
      </c>
      <c r="J46" s="35">
        <f t="shared" si="2"/>
        <v>1100</v>
      </c>
      <c r="K46" s="36">
        <f t="shared" si="3"/>
        <v>173.20508075688772</v>
      </c>
      <c r="L46" s="45">
        <f t="shared" si="4"/>
        <v>0.15745916432444337</v>
      </c>
      <c r="M46" s="38">
        <f t="shared" si="7"/>
        <v>1100</v>
      </c>
      <c r="N46" s="39">
        <f t="shared" si="6"/>
        <v>1100</v>
      </c>
      <c r="O46" s="40">
        <f t="shared" si="0"/>
        <v>1100</v>
      </c>
      <c r="P46" s="40">
        <f t="shared" si="1"/>
        <v>1100</v>
      </c>
    </row>
    <row r="47" spans="1:16" ht="25.5" customHeight="1" x14ac:dyDescent="0.2">
      <c r="A47" s="46">
        <v>39</v>
      </c>
      <c r="B47" s="71" t="s">
        <v>71</v>
      </c>
      <c r="C47" s="31"/>
      <c r="D47" s="58" t="s">
        <v>74</v>
      </c>
      <c r="E47" s="60">
        <v>3</v>
      </c>
      <c r="F47" s="59">
        <v>2300</v>
      </c>
      <c r="G47" s="50">
        <v>3000</v>
      </c>
      <c r="H47" s="43">
        <v>2450</v>
      </c>
      <c r="I47" s="34">
        <v>3</v>
      </c>
      <c r="J47" s="35">
        <f t="shared" si="2"/>
        <v>2583.3333333333335</v>
      </c>
      <c r="K47" s="36">
        <f t="shared" si="3"/>
        <v>368.5557397916005</v>
      </c>
      <c r="L47" s="45">
        <f t="shared" si="4"/>
        <v>0.14266673798384535</v>
      </c>
      <c r="M47" s="38">
        <f t="shared" si="7"/>
        <v>7750</v>
      </c>
      <c r="N47" s="39">
        <f t="shared" si="6"/>
        <v>2583.3333333333335</v>
      </c>
      <c r="O47" s="40">
        <f t="shared" si="0"/>
        <v>2583.33</v>
      </c>
      <c r="P47" s="40">
        <f t="shared" si="1"/>
        <v>7749.99</v>
      </c>
    </row>
    <row r="48" spans="1:16" ht="27.75" customHeight="1" x14ac:dyDescent="0.2">
      <c r="A48" s="46">
        <v>40</v>
      </c>
      <c r="B48" s="70" t="s">
        <v>72</v>
      </c>
      <c r="C48" s="31"/>
      <c r="D48" s="58" t="s">
        <v>74</v>
      </c>
      <c r="E48" s="60">
        <v>1</v>
      </c>
      <c r="F48" s="59">
        <v>5100</v>
      </c>
      <c r="G48" s="50">
        <v>3900</v>
      </c>
      <c r="H48" s="43">
        <v>3900</v>
      </c>
      <c r="I48" s="34">
        <v>3</v>
      </c>
      <c r="J48" s="35">
        <f t="shared" ref="J48:J49" si="8">AVERAGE(F48:H48)</f>
        <v>4300</v>
      </c>
      <c r="K48" s="36">
        <f t="shared" ref="K48:K49" si="9">STDEV(F48:H48)</f>
        <v>692.8203230275509</v>
      </c>
      <c r="L48" s="45">
        <f t="shared" ref="L48:L49" si="10">K48/J48</f>
        <v>0.1611210053552444</v>
      </c>
      <c r="M48" s="38">
        <f t="shared" ref="M48:M49" si="11">((E48/I48)*(SUM(F48:H48)))</f>
        <v>4300</v>
      </c>
      <c r="N48" s="39">
        <f t="shared" si="6"/>
        <v>4300</v>
      </c>
      <c r="O48" s="40">
        <f t="shared" si="0"/>
        <v>4300</v>
      </c>
      <c r="P48" s="40">
        <f t="shared" si="1"/>
        <v>4300</v>
      </c>
    </row>
    <row r="49" spans="1:17" ht="19.5" customHeight="1" x14ac:dyDescent="0.2">
      <c r="A49" s="46">
        <v>41</v>
      </c>
      <c r="B49" s="70" t="s">
        <v>73</v>
      </c>
      <c r="C49" s="31"/>
      <c r="D49" s="58" t="s">
        <v>74</v>
      </c>
      <c r="E49" s="60">
        <v>1</v>
      </c>
      <c r="F49" s="59">
        <v>5500</v>
      </c>
      <c r="G49" s="44">
        <v>4200</v>
      </c>
      <c r="H49" s="43">
        <v>4200</v>
      </c>
      <c r="I49" s="34">
        <v>3</v>
      </c>
      <c r="J49" s="35">
        <f t="shared" si="8"/>
        <v>4633.333333333333</v>
      </c>
      <c r="K49" s="36">
        <f t="shared" si="9"/>
        <v>750.55534994651271</v>
      </c>
      <c r="L49" s="45">
        <f t="shared" si="10"/>
        <v>0.1619903632978085</v>
      </c>
      <c r="M49" s="38">
        <f t="shared" si="11"/>
        <v>4633.333333333333</v>
      </c>
      <c r="N49" s="39">
        <f t="shared" si="6"/>
        <v>4633.333333333333</v>
      </c>
      <c r="O49" s="40">
        <f t="shared" si="0"/>
        <v>4633.33</v>
      </c>
      <c r="P49" s="40">
        <f t="shared" si="1"/>
        <v>4633.33</v>
      </c>
    </row>
    <row r="50" spans="1:17" ht="30.75" customHeight="1" x14ac:dyDescent="0.2">
      <c r="B50" s="16" t="s">
        <v>24</v>
      </c>
      <c r="C50" s="17"/>
      <c r="D50" s="17"/>
      <c r="E50" s="17"/>
      <c r="F50" s="18"/>
      <c r="G50" s="18"/>
      <c r="H50" s="18"/>
      <c r="I50" s="19"/>
      <c r="J50" s="20"/>
      <c r="K50" s="21"/>
      <c r="L50" s="22"/>
      <c r="M50" s="23"/>
      <c r="N50" s="24"/>
      <c r="O50" s="23" t="s">
        <v>15</v>
      </c>
      <c r="P50" s="25">
        <f>SUM(P9:P49)</f>
        <v>578469.81999999995</v>
      </c>
    </row>
    <row r="51" spans="1:17" ht="30.75" customHeight="1" x14ac:dyDescent="0.2">
      <c r="A51" s="86" t="s">
        <v>16</v>
      </c>
      <c r="B51" s="86"/>
      <c r="C51" s="86"/>
      <c r="D51" s="86"/>
      <c r="E51" s="86"/>
      <c r="F51" s="86"/>
      <c r="G51" s="86"/>
      <c r="H51" s="86"/>
      <c r="I51" s="86"/>
      <c r="J51" s="26">
        <f>P50</f>
        <v>578469.81999999995</v>
      </c>
      <c r="K51" s="27" t="s">
        <v>17</v>
      </c>
      <c r="L51" s="12"/>
      <c r="M51" s="12"/>
      <c r="N51" s="12"/>
      <c r="O51" s="12"/>
      <c r="P51" s="11"/>
    </row>
    <row r="52" spans="1:17" s="3" customFormat="1" ht="30.75" customHeight="1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</row>
    <row r="53" spans="1:17" s="4" customFormat="1" ht="77.25" customHeight="1" x14ac:dyDescent="0.25">
      <c r="A53" s="87" t="s">
        <v>18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</row>
    <row r="54" spans="1:17" s="3" customFormat="1" ht="30.75" customHeight="1" x14ac:dyDescent="0.25">
      <c r="A54" s="88"/>
      <c r="B54" s="88"/>
      <c r="C54" s="76"/>
      <c r="D54" s="76"/>
      <c r="E54" s="76"/>
      <c r="F54" s="76"/>
      <c r="G54" s="76"/>
      <c r="H54" s="76"/>
      <c r="I54" s="76"/>
      <c r="J54" s="76"/>
      <c r="K54" s="5"/>
      <c r="L54" s="5"/>
      <c r="M54" s="5"/>
      <c r="N54" s="5"/>
      <c r="O54" s="5"/>
      <c r="P54" s="5"/>
    </row>
    <row r="55" spans="1:17" s="3" customFormat="1" ht="30.75" customHeight="1" x14ac:dyDescent="0.25">
      <c r="A55" s="77" t="s">
        <v>33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5"/>
      <c r="Q55" s="6"/>
    </row>
    <row r="56" spans="1:17" ht="30.75" customHeight="1" x14ac:dyDescent="0.25">
      <c r="A56" s="84"/>
      <c r="B56" s="84"/>
      <c r="C56" s="7"/>
      <c r="D56" s="7"/>
      <c r="E56" s="7"/>
      <c r="F56" s="7"/>
      <c r="G56" s="7"/>
      <c r="H56" s="7"/>
      <c r="I56" s="7"/>
      <c r="K56" s="84"/>
      <c r="L56" s="84"/>
    </row>
    <row r="57" spans="1:17" s="5" customFormat="1" ht="30.75" customHeight="1" x14ac:dyDescent="0.25">
      <c r="A57" s="75"/>
      <c r="B57" s="75"/>
      <c r="C57" s="75"/>
      <c r="D57" s="75"/>
      <c r="E57" s="75"/>
      <c r="F57" s="75"/>
      <c r="G57" s="75"/>
      <c r="H57" s="75"/>
      <c r="I57" s="8"/>
    </row>
    <row r="58" spans="1:17" s="5" customFormat="1" ht="30.75" customHeight="1" x14ac:dyDescent="0.2">
      <c r="A58" s="61"/>
      <c r="B58" s="73"/>
      <c r="C58" s="73"/>
      <c r="D58" s="73"/>
      <c r="E58" s="73"/>
      <c r="F58" s="74"/>
      <c r="G58" s="61"/>
      <c r="H58" s="61"/>
      <c r="I58" s="1"/>
      <c r="J58" s="1"/>
      <c r="K58" s="1"/>
      <c r="L58" s="1"/>
      <c r="M58" s="1"/>
      <c r="N58" s="1"/>
      <c r="O58" s="1"/>
      <c r="P58" s="1"/>
    </row>
    <row r="59" spans="1:17" ht="30.75" customHeight="1" x14ac:dyDescent="0.2">
      <c r="A59" s="61"/>
      <c r="B59" s="73"/>
      <c r="C59" s="73"/>
      <c r="D59" s="73"/>
      <c r="E59" s="73"/>
      <c r="F59" s="74"/>
      <c r="G59" s="61"/>
      <c r="H59" s="61"/>
    </row>
    <row r="60" spans="1:17" s="5" customFormat="1" ht="30.75" customHeight="1" x14ac:dyDescent="0.2">
      <c r="A60" s="61"/>
      <c r="B60" s="73"/>
      <c r="C60" s="73"/>
      <c r="D60" s="73"/>
      <c r="E60" s="73"/>
      <c r="F60" s="73"/>
      <c r="G60" s="61"/>
      <c r="H60" s="61"/>
      <c r="I60" s="1"/>
      <c r="J60" s="1"/>
      <c r="K60" s="1"/>
      <c r="L60" s="1"/>
      <c r="M60" s="1"/>
      <c r="N60" s="1"/>
      <c r="O60" s="1"/>
      <c r="P60" s="1"/>
    </row>
    <row r="61" spans="1:17" ht="30.75" customHeight="1" x14ac:dyDescent="0.2">
      <c r="A61" s="61"/>
      <c r="B61" s="61"/>
      <c r="C61" s="61"/>
      <c r="D61" s="61"/>
      <c r="E61" s="61"/>
      <c r="F61" s="61"/>
      <c r="G61" s="61"/>
      <c r="H61" s="61"/>
    </row>
    <row r="62" spans="1:17" ht="30.75" customHeight="1" x14ac:dyDescent="0.2">
      <c r="A62" s="61"/>
      <c r="B62" s="61"/>
      <c r="C62" s="61"/>
      <c r="D62" s="61"/>
      <c r="E62" s="61"/>
      <c r="F62" s="61"/>
      <c r="G62" s="61"/>
      <c r="H62" s="61"/>
    </row>
    <row r="63" spans="1:17" ht="30.75" customHeight="1" x14ac:dyDescent="0.2">
      <c r="A63" s="61"/>
      <c r="B63" s="61"/>
      <c r="C63" s="61"/>
      <c r="D63" s="61"/>
      <c r="E63" s="61"/>
      <c r="F63" s="61"/>
      <c r="G63" s="61"/>
      <c r="H63" s="61"/>
    </row>
    <row r="64" spans="1:17" ht="30.75" customHeight="1" x14ac:dyDescent="0.2">
      <c r="A64" s="61"/>
      <c r="B64" s="61"/>
      <c r="C64" s="61"/>
      <c r="D64" s="61"/>
      <c r="E64" s="61"/>
      <c r="F64" s="61"/>
      <c r="G64" s="61"/>
      <c r="H64" s="61"/>
    </row>
    <row r="65" spans="1:8" ht="30.75" customHeight="1" x14ac:dyDescent="0.2">
      <c r="A65" s="61"/>
      <c r="B65" s="61"/>
      <c r="C65" s="61"/>
      <c r="D65" s="61"/>
      <c r="E65" s="61"/>
      <c r="F65" s="61"/>
      <c r="G65" s="61"/>
      <c r="H65" s="61"/>
    </row>
    <row r="66" spans="1:8" ht="30.75" customHeight="1" x14ac:dyDescent="0.2">
      <c r="A66" s="61"/>
      <c r="B66" s="61"/>
      <c r="C66" s="61"/>
      <c r="D66" s="61"/>
      <c r="E66" s="61"/>
      <c r="F66" s="61"/>
      <c r="G66" s="61"/>
      <c r="H66" s="61"/>
    </row>
    <row r="67" spans="1:8" ht="30.75" customHeight="1" x14ac:dyDescent="0.2">
      <c r="A67" s="61"/>
      <c r="B67" s="61"/>
      <c r="C67" s="61"/>
      <c r="D67" s="61"/>
      <c r="E67" s="61"/>
      <c r="F67" s="61"/>
      <c r="G67" s="61"/>
      <c r="H67" s="61"/>
    </row>
    <row r="68" spans="1:8" ht="30.75" customHeight="1" x14ac:dyDescent="0.2">
      <c r="A68" s="61"/>
      <c r="B68" s="61"/>
      <c r="C68" s="61"/>
      <c r="D68" s="61"/>
      <c r="E68" s="61"/>
      <c r="F68" s="61"/>
      <c r="G68" s="61"/>
      <c r="H68" s="61"/>
    </row>
    <row r="69" spans="1:8" ht="30.75" customHeight="1" x14ac:dyDescent="0.2">
      <c r="A69" s="61"/>
      <c r="B69" s="61"/>
      <c r="C69" s="61"/>
      <c r="D69" s="61"/>
      <c r="E69" s="61"/>
      <c r="F69" s="61"/>
      <c r="G69" s="61"/>
      <c r="H69" s="61"/>
    </row>
    <row r="70" spans="1:8" ht="30.75" customHeight="1" x14ac:dyDescent="0.2">
      <c r="A70" s="61"/>
      <c r="B70" s="61"/>
      <c r="C70" s="61"/>
      <c r="D70" s="61"/>
      <c r="E70" s="61"/>
      <c r="F70" s="61"/>
      <c r="G70" s="61"/>
      <c r="H70" s="61"/>
    </row>
    <row r="71" spans="1:8" ht="30.75" customHeight="1" x14ac:dyDescent="0.2">
      <c r="A71" s="61"/>
      <c r="B71" s="61"/>
      <c r="C71" s="61"/>
      <c r="D71" s="61"/>
      <c r="E71" s="61"/>
      <c r="F71" s="61"/>
      <c r="G71" s="61"/>
      <c r="H71" s="61"/>
    </row>
    <row r="72" spans="1:8" ht="30.75" customHeight="1" x14ac:dyDescent="0.2">
      <c r="A72" s="61"/>
      <c r="B72" s="61"/>
      <c r="C72" s="61"/>
      <c r="D72" s="61"/>
      <c r="E72" s="61"/>
      <c r="F72" s="61"/>
      <c r="G72" s="61"/>
      <c r="H72" s="61"/>
    </row>
    <row r="73" spans="1:8" ht="30.75" customHeight="1" x14ac:dyDescent="0.2">
      <c r="A73" s="61"/>
      <c r="B73" s="61"/>
      <c r="C73" s="61"/>
      <c r="D73" s="61"/>
      <c r="E73" s="61"/>
      <c r="F73" s="61"/>
      <c r="G73" s="61"/>
      <c r="H73" s="61"/>
    </row>
    <row r="74" spans="1:8" ht="30.75" customHeight="1" x14ac:dyDescent="0.2">
      <c r="A74" s="61"/>
      <c r="B74" s="61"/>
      <c r="C74" s="61"/>
      <c r="D74" s="61"/>
      <c r="E74" s="61"/>
      <c r="F74" s="61"/>
      <c r="G74" s="61"/>
      <c r="H74" s="61"/>
    </row>
    <row r="75" spans="1:8" ht="30.75" customHeight="1" x14ac:dyDescent="0.2">
      <c r="A75" s="61"/>
      <c r="B75" s="61"/>
      <c r="C75" s="61"/>
      <c r="D75" s="61"/>
      <c r="E75" s="61"/>
      <c r="F75" s="61"/>
      <c r="G75" s="61"/>
      <c r="H75" s="61"/>
    </row>
    <row r="76" spans="1:8" ht="30.75" customHeight="1" x14ac:dyDescent="0.2">
      <c r="A76" s="61"/>
      <c r="B76" s="61"/>
      <c r="C76" s="61"/>
      <c r="D76" s="61"/>
      <c r="E76" s="61"/>
      <c r="F76" s="61"/>
      <c r="G76" s="61"/>
      <c r="H76" s="61"/>
    </row>
    <row r="77" spans="1:8" ht="30.75" customHeight="1" x14ac:dyDescent="0.2">
      <c r="A77" s="61"/>
      <c r="B77" s="61"/>
      <c r="C77" s="61"/>
      <c r="D77" s="61"/>
      <c r="E77" s="61"/>
      <c r="F77" s="61"/>
      <c r="G77" s="61"/>
      <c r="H77" s="61"/>
    </row>
    <row r="78" spans="1:8" ht="30.75" customHeight="1" x14ac:dyDescent="0.2">
      <c r="A78" s="61"/>
      <c r="B78" s="61"/>
      <c r="C78" s="61"/>
      <c r="D78" s="61"/>
      <c r="E78" s="61"/>
      <c r="F78" s="61"/>
      <c r="G78" s="61"/>
      <c r="H78" s="61"/>
    </row>
    <row r="79" spans="1:8" ht="30.75" customHeight="1" x14ac:dyDescent="0.2">
      <c r="A79" s="61"/>
      <c r="B79" s="61"/>
      <c r="C79" s="61"/>
      <c r="D79" s="61"/>
      <c r="E79" s="61"/>
      <c r="F79" s="61"/>
      <c r="G79" s="61"/>
      <c r="H79" s="61"/>
    </row>
    <row r="80" spans="1:8" ht="30.75" customHeight="1" x14ac:dyDescent="0.2">
      <c r="A80" s="61"/>
      <c r="B80" s="61"/>
      <c r="C80" s="61"/>
      <c r="D80" s="61"/>
      <c r="E80" s="61"/>
      <c r="F80" s="61"/>
      <c r="G80" s="61"/>
      <c r="H80" s="61"/>
    </row>
    <row r="81" spans="1:8" ht="30.75" customHeight="1" x14ac:dyDescent="0.2">
      <c r="A81" s="61"/>
      <c r="B81" s="61"/>
      <c r="C81" s="61"/>
      <c r="D81" s="61"/>
      <c r="E81" s="61"/>
      <c r="F81" s="61"/>
      <c r="G81" s="61"/>
      <c r="H81" s="61"/>
    </row>
    <row r="82" spans="1:8" ht="30.75" customHeight="1" x14ac:dyDescent="0.2">
      <c r="A82" s="61"/>
      <c r="B82" s="61"/>
      <c r="C82" s="61"/>
      <c r="D82" s="61"/>
      <c r="E82" s="61"/>
      <c r="F82" s="61"/>
      <c r="G82" s="61"/>
      <c r="H82" s="61"/>
    </row>
    <row r="83" spans="1:8" ht="30.75" customHeight="1" x14ac:dyDescent="0.2">
      <c r="A83" s="61"/>
      <c r="B83" s="61"/>
      <c r="C83" s="61"/>
      <c r="D83" s="61"/>
      <c r="E83" s="61"/>
      <c r="F83" s="61"/>
      <c r="G83" s="61"/>
      <c r="H83" s="61"/>
    </row>
    <row r="84" spans="1:8" ht="30.75" customHeight="1" x14ac:dyDescent="0.2">
      <c r="A84" s="61"/>
      <c r="B84" s="61"/>
      <c r="C84" s="61"/>
      <c r="D84" s="61"/>
      <c r="E84" s="61"/>
      <c r="F84" s="61"/>
      <c r="G84" s="61"/>
      <c r="H84" s="61"/>
    </row>
    <row r="85" spans="1:8" ht="30.75" customHeight="1" x14ac:dyDescent="0.2">
      <c r="A85" s="61"/>
      <c r="B85" s="61"/>
      <c r="C85" s="61"/>
      <c r="D85" s="61"/>
      <c r="E85" s="61"/>
      <c r="F85" s="61"/>
      <c r="G85" s="61"/>
      <c r="H85" s="61"/>
    </row>
    <row r="86" spans="1:8" ht="30.75" customHeight="1" x14ac:dyDescent="0.2">
      <c r="A86" s="61"/>
      <c r="B86" s="61"/>
      <c r="C86" s="61"/>
      <c r="D86" s="61"/>
      <c r="E86" s="61"/>
      <c r="F86" s="61"/>
      <c r="G86" s="61"/>
      <c r="H86" s="61"/>
    </row>
    <row r="87" spans="1:8" ht="30.75" customHeight="1" x14ac:dyDescent="0.2">
      <c r="A87" s="61"/>
      <c r="B87" s="61"/>
      <c r="C87" s="61"/>
      <c r="D87" s="61"/>
      <c r="E87" s="61"/>
      <c r="F87" s="61"/>
      <c r="G87" s="61"/>
      <c r="H87" s="61"/>
    </row>
    <row r="88" spans="1:8" ht="30.75" customHeight="1" x14ac:dyDescent="0.2">
      <c r="A88" s="61"/>
      <c r="B88" s="61"/>
      <c r="C88" s="61"/>
      <c r="D88" s="61"/>
      <c r="E88" s="61"/>
      <c r="F88" s="61"/>
      <c r="G88" s="61"/>
      <c r="H88" s="61"/>
    </row>
    <row r="89" spans="1:8" ht="30.75" customHeight="1" x14ac:dyDescent="0.2">
      <c r="A89" s="61"/>
      <c r="B89" s="61"/>
      <c r="C89" s="61"/>
      <c r="D89" s="61"/>
      <c r="E89" s="61"/>
      <c r="F89" s="61"/>
      <c r="G89" s="61"/>
      <c r="H89" s="61"/>
    </row>
    <row r="90" spans="1:8" ht="30.75" customHeight="1" x14ac:dyDescent="0.2">
      <c r="A90" s="61"/>
      <c r="B90" s="61"/>
      <c r="C90" s="61"/>
      <c r="D90" s="61"/>
      <c r="E90" s="61"/>
      <c r="F90" s="61"/>
      <c r="G90" s="61"/>
      <c r="H90" s="61"/>
    </row>
    <row r="91" spans="1:8" ht="30.75" customHeight="1" x14ac:dyDescent="0.2">
      <c r="A91" s="61"/>
      <c r="B91" s="61"/>
      <c r="C91" s="61"/>
      <c r="D91" s="61"/>
      <c r="E91" s="61"/>
      <c r="F91" s="61"/>
      <c r="G91" s="61"/>
      <c r="H91" s="61"/>
    </row>
    <row r="92" spans="1:8" ht="30.75" customHeight="1" x14ac:dyDescent="0.2">
      <c r="A92" s="61"/>
      <c r="B92" s="61"/>
      <c r="C92" s="61"/>
      <c r="D92" s="61"/>
      <c r="E92" s="61"/>
      <c r="F92" s="61"/>
      <c r="G92" s="61"/>
      <c r="H92" s="61"/>
    </row>
    <row r="93" spans="1:8" ht="30.75" customHeight="1" x14ac:dyDescent="0.2">
      <c r="A93" s="61"/>
      <c r="B93" s="61"/>
      <c r="C93" s="61"/>
      <c r="D93" s="61"/>
      <c r="E93" s="61"/>
      <c r="F93" s="61"/>
      <c r="G93" s="61"/>
      <c r="H93" s="61"/>
    </row>
    <row r="94" spans="1:8" ht="30.75" customHeight="1" x14ac:dyDescent="0.2">
      <c r="A94" s="61"/>
      <c r="B94" s="61"/>
      <c r="C94" s="61"/>
      <c r="D94" s="61"/>
      <c r="E94" s="61"/>
      <c r="F94" s="61"/>
      <c r="G94" s="61"/>
      <c r="H94" s="61"/>
    </row>
    <row r="95" spans="1:8" ht="30.75" customHeight="1" x14ac:dyDescent="0.2">
      <c r="A95" s="61"/>
      <c r="B95" s="61"/>
      <c r="C95" s="61"/>
      <c r="D95" s="61"/>
      <c r="E95" s="61"/>
      <c r="F95" s="61"/>
      <c r="G95" s="61"/>
      <c r="H95" s="61"/>
    </row>
    <row r="96" spans="1:8" ht="30.75" customHeight="1" x14ac:dyDescent="0.2">
      <c r="A96" s="61"/>
      <c r="B96" s="61"/>
      <c r="C96" s="61"/>
      <c r="D96" s="61"/>
      <c r="E96" s="61"/>
      <c r="F96" s="61"/>
      <c r="G96" s="61"/>
      <c r="H96" s="61"/>
    </row>
    <row r="97" spans="1:8" ht="30.75" customHeight="1" x14ac:dyDescent="0.2">
      <c r="A97" s="61"/>
      <c r="B97" s="61"/>
      <c r="C97" s="61"/>
      <c r="D97" s="61"/>
      <c r="E97" s="61"/>
      <c r="F97" s="61"/>
      <c r="G97" s="61"/>
      <c r="H97" s="61"/>
    </row>
    <row r="98" spans="1:8" ht="30.75" customHeight="1" x14ac:dyDescent="0.2">
      <c r="A98" s="61"/>
      <c r="B98" s="61"/>
      <c r="C98" s="61"/>
      <c r="D98" s="61"/>
      <c r="E98" s="61"/>
      <c r="F98" s="61"/>
      <c r="G98" s="61"/>
      <c r="H98" s="61"/>
    </row>
    <row r="99" spans="1:8" ht="30.75" customHeight="1" x14ac:dyDescent="0.2">
      <c r="A99" s="61"/>
      <c r="B99" s="61"/>
      <c r="C99" s="61"/>
      <c r="D99" s="61"/>
      <c r="E99" s="61"/>
      <c r="F99" s="61"/>
      <c r="G99" s="61"/>
      <c r="H99" s="61"/>
    </row>
    <row r="100" spans="1:8" ht="30.75" customHeight="1" x14ac:dyDescent="0.2">
      <c r="A100" s="61"/>
      <c r="B100" s="61"/>
      <c r="C100" s="61"/>
      <c r="D100" s="61"/>
      <c r="E100" s="61"/>
      <c r="F100" s="61"/>
      <c r="G100" s="61"/>
      <c r="H100" s="61"/>
    </row>
    <row r="101" spans="1:8" ht="30.75" customHeight="1" x14ac:dyDescent="0.2">
      <c r="A101" s="61"/>
      <c r="B101" s="61"/>
      <c r="C101" s="61"/>
      <c r="D101" s="61"/>
      <c r="E101" s="61"/>
      <c r="F101" s="61"/>
      <c r="G101" s="61"/>
      <c r="H101" s="61"/>
    </row>
    <row r="102" spans="1:8" ht="30.75" customHeight="1" x14ac:dyDescent="0.2">
      <c r="A102" s="61"/>
      <c r="B102" s="61"/>
      <c r="C102" s="61"/>
      <c r="D102" s="61"/>
      <c r="E102" s="61"/>
      <c r="F102" s="61"/>
      <c r="G102" s="61"/>
      <c r="H102" s="61"/>
    </row>
    <row r="103" spans="1:8" ht="30.75" customHeight="1" x14ac:dyDescent="0.2">
      <c r="A103" s="61"/>
      <c r="B103" s="61"/>
      <c r="C103" s="61"/>
      <c r="D103" s="61"/>
      <c r="E103" s="61"/>
      <c r="F103" s="61"/>
      <c r="G103" s="61"/>
      <c r="H103" s="61"/>
    </row>
    <row r="104" spans="1:8" ht="30.75" customHeight="1" x14ac:dyDescent="0.2">
      <c r="A104" s="61"/>
      <c r="B104" s="61"/>
      <c r="C104" s="61"/>
      <c r="D104" s="61"/>
      <c r="E104" s="61"/>
      <c r="F104" s="61"/>
      <c r="G104" s="61"/>
      <c r="H104" s="61"/>
    </row>
    <row r="105" spans="1:8" ht="30.75" customHeight="1" x14ac:dyDescent="0.2">
      <c r="A105" s="61"/>
      <c r="B105" s="61"/>
      <c r="C105" s="61"/>
      <c r="D105" s="61"/>
      <c r="E105" s="61"/>
      <c r="F105" s="61"/>
      <c r="G105" s="61"/>
      <c r="H105" s="61"/>
    </row>
    <row r="106" spans="1:8" ht="30.75" customHeight="1" x14ac:dyDescent="0.2">
      <c r="A106" s="61"/>
      <c r="B106" s="61"/>
      <c r="C106" s="61"/>
      <c r="D106" s="61"/>
      <c r="E106" s="61"/>
      <c r="F106" s="61"/>
      <c r="G106" s="61"/>
      <c r="H106" s="61"/>
    </row>
    <row r="107" spans="1:8" ht="30.75" customHeight="1" x14ac:dyDescent="0.2">
      <c r="A107" s="61"/>
      <c r="B107" s="61"/>
      <c r="C107" s="61"/>
      <c r="D107" s="61"/>
      <c r="E107" s="61"/>
      <c r="F107" s="61"/>
      <c r="G107" s="61"/>
      <c r="H107" s="61"/>
    </row>
    <row r="108" spans="1:8" ht="30.75" customHeight="1" x14ac:dyDescent="0.2">
      <c r="A108" s="61"/>
      <c r="B108" s="61"/>
      <c r="C108" s="61"/>
      <c r="D108" s="61"/>
      <c r="E108" s="61"/>
      <c r="F108" s="61"/>
      <c r="G108" s="61"/>
      <c r="H108" s="61"/>
    </row>
    <row r="109" spans="1:8" ht="30.75" customHeight="1" x14ac:dyDescent="0.2">
      <c r="A109" s="61"/>
      <c r="B109" s="61"/>
      <c r="C109" s="61"/>
      <c r="D109" s="61"/>
      <c r="E109" s="61"/>
      <c r="F109" s="61"/>
      <c r="G109" s="61"/>
      <c r="H109" s="61"/>
    </row>
    <row r="110" spans="1:8" ht="30.75" customHeight="1" x14ac:dyDescent="0.2">
      <c r="A110" s="61"/>
      <c r="B110" s="61"/>
      <c r="C110" s="61"/>
      <c r="D110" s="61"/>
      <c r="E110" s="61"/>
      <c r="F110" s="61"/>
      <c r="G110" s="61"/>
      <c r="H110" s="61"/>
    </row>
    <row r="111" spans="1:8" ht="30.75" customHeight="1" x14ac:dyDescent="0.2">
      <c r="A111" s="61"/>
      <c r="B111" s="61"/>
      <c r="C111" s="61"/>
      <c r="D111" s="61"/>
      <c r="E111" s="61"/>
      <c r="F111" s="61"/>
      <c r="G111" s="61"/>
      <c r="H111" s="61"/>
    </row>
    <row r="112" spans="1:8" ht="30.75" customHeight="1" x14ac:dyDescent="0.2">
      <c r="A112" s="61"/>
      <c r="B112" s="61"/>
      <c r="C112" s="61"/>
      <c r="D112" s="61"/>
      <c r="E112" s="61"/>
      <c r="F112" s="61"/>
      <c r="G112" s="61"/>
      <c r="H112" s="61"/>
    </row>
    <row r="113" spans="1:8" ht="30.75" customHeight="1" x14ac:dyDescent="0.2">
      <c r="A113" s="61"/>
      <c r="B113" s="61"/>
      <c r="C113" s="61"/>
      <c r="D113" s="61"/>
      <c r="E113" s="61"/>
      <c r="F113" s="61"/>
      <c r="G113" s="61"/>
      <c r="H113" s="61"/>
    </row>
    <row r="114" spans="1:8" ht="30.75" customHeight="1" x14ac:dyDescent="0.2">
      <c r="A114" s="61"/>
      <c r="B114" s="61"/>
      <c r="C114" s="61"/>
      <c r="D114" s="61"/>
      <c r="E114" s="61"/>
      <c r="F114" s="61"/>
      <c r="G114" s="61"/>
      <c r="H114" s="61"/>
    </row>
    <row r="115" spans="1:8" ht="30.75" customHeight="1" x14ac:dyDescent="0.2">
      <c r="A115" s="61"/>
      <c r="B115" s="61"/>
      <c r="C115" s="61"/>
      <c r="D115" s="61"/>
      <c r="E115" s="61"/>
      <c r="F115" s="61"/>
      <c r="G115" s="61"/>
      <c r="H115" s="61"/>
    </row>
    <row r="116" spans="1:8" ht="30.75" customHeight="1" x14ac:dyDescent="0.2">
      <c r="A116" s="61"/>
      <c r="B116" s="61"/>
      <c r="C116" s="61"/>
      <c r="D116" s="61"/>
      <c r="E116" s="61"/>
      <c r="F116" s="61"/>
      <c r="G116" s="61"/>
      <c r="H116" s="61"/>
    </row>
    <row r="117" spans="1:8" ht="30.75" customHeight="1" x14ac:dyDescent="0.2">
      <c r="A117" s="61"/>
      <c r="B117" s="61"/>
      <c r="C117" s="61"/>
      <c r="D117" s="61"/>
      <c r="E117" s="61"/>
      <c r="F117" s="61"/>
      <c r="G117" s="61"/>
      <c r="H117" s="61"/>
    </row>
    <row r="118" spans="1:8" ht="30.75" customHeight="1" x14ac:dyDescent="0.2">
      <c r="A118" s="61"/>
      <c r="B118" s="61"/>
      <c r="C118" s="61"/>
      <c r="D118" s="61"/>
      <c r="E118" s="61"/>
      <c r="F118" s="61"/>
      <c r="G118" s="61"/>
      <c r="H118" s="61"/>
    </row>
    <row r="119" spans="1:8" ht="30.75" customHeight="1" x14ac:dyDescent="0.2">
      <c r="A119" s="61"/>
      <c r="B119" s="61"/>
      <c r="C119" s="61"/>
      <c r="D119" s="61"/>
      <c r="E119" s="61"/>
      <c r="F119" s="61"/>
      <c r="G119" s="61"/>
      <c r="H119" s="61"/>
    </row>
    <row r="120" spans="1:8" ht="30.75" customHeight="1" x14ac:dyDescent="0.2">
      <c r="A120" s="61"/>
      <c r="B120" s="61"/>
      <c r="C120" s="61"/>
      <c r="D120" s="61"/>
      <c r="E120" s="61"/>
      <c r="F120" s="61"/>
      <c r="G120" s="61"/>
      <c r="H120" s="61"/>
    </row>
    <row r="121" spans="1:8" ht="30.75" customHeight="1" x14ac:dyDescent="0.2">
      <c r="A121" s="61"/>
      <c r="B121" s="61"/>
      <c r="C121" s="61"/>
      <c r="D121" s="61"/>
      <c r="E121" s="61"/>
      <c r="F121" s="61"/>
      <c r="G121" s="61"/>
      <c r="H121" s="61"/>
    </row>
    <row r="122" spans="1:8" ht="30.75" customHeight="1" x14ac:dyDescent="0.2">
      <c r="A122" s="61"/>
      <c r="B122" s="61"/>
      <c r="C122" s="61"/>
      <c r="D122" s="61"/>
      <c r="E122" s="61"/>
      <c r="F122" s="61"/>
      <c r="G122" s="61"/>
      <c r="H122" s="61"/>
    </row>
    <row r="123" spans="1:8" ht="30.75" customHeight="1" x14ac:dyDescent="0.2">
      <c r="A123" s="61"/>
      <c r="B123" s="61"/>
      <c r="C123" s="61"/>
      <c r="D123" s="61"/>
      <c r="E123" s="61"/>
      <c r="F123" s="61"/>
      <c r="G123" s="61"/>
      <c r="H123" s="61"/>
    </row>
    <row r="124" spans="1:8" ht="30.75" customHeight="1" x14ac:dyDescent="0.2">
      <c r="A124" s="61"/>
      <c r="B124" s="61"/>
      <c r="C124" s="61"/>
      <c r="D124" s="61"/>
      <c r="E124" s="61"/>
      <c r="F124" s="61"/>
      <c r="G124" s="61"/>
      <c r="H124" s="61"/>
    </row>
    <row r="125" spans="1:8" ht="30.75" customHeight="1" x14ac:dyDescent="0.2">
      <c r="A125" s="61"/>
      <c r="B125" s="61"/>
      <c r="C125" s="61"/>
      <c r="D125" s="61"/>
      <c r="E125" s="61"/>
      <c r="F125" s="61"/>
      <c r="G125" s="61"/>
      <c r="H125" s="61"/>
    </row>
    <row r="126" spans="1:8" ht="30.75" customHeight="1" x14ac:dyDescent="0.2">
      <c r="A126" s="61"/>
      <c r="B126" s="61"/>
      <c r="C126" s="61"/>
      <c r="D126" s="61"/>
      <c r="E126" s="61"/>
      <c r="F126" s="61"/>
      <c r="G126" s="61"/>
      <c r="H126" s="61"/>
    </row>
  </sheetData>
  <autoFilter ref="A7:P51">
    <filterColumn colId="5" showButton="0"/>
    <filterColumn colId="6" showButton="0"/>
    <filterColumn colId="7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22">
    <mergeCell ref="N2:P2"/>
    <mergeCell ref="A51:I51"/>
    <mergeCell ref="A52:P52"/>
    <mergeCell ref="A53:P53"/>
    <mergeCell ref="A54:B54"/>
    <mergeCell ref="C6:P6"/>
    <mergeCell ref="J7:L7"/>
    <mergeCell ref="M7:P7"/>
    <mergeCell ref="A3:P3"/>
    <mergeCell ref="A7:A8"/>
    <mergeCell ref="B7:B8"/>
    <mergeCell ref="C7:C8"/>
    <mergeCell ref="E7:E8"/>
    <mergeCell ref="F7:I7"/>
    <mergeCell ref="A5:B5"/>
    <mergeCell ref="A57:H57"/>
    <mergeCell ref="C54:J54"/>
    <mergeCell ref="A55:O55"/>
    <mergeCell ref="A6:B6"/>
    <mergeCell ref="C5:P5"/>
    <mergeCell ref="A56:B56"/>
    <mergeCell ref="K56:L56"/>
  </mergeCells>
  <pageMargins left="1" right="1" top="1" bottom="1" header="0.5" footer="0.5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2" workbookViewId="0">
      <selection activeCell="J9" sqref="J9"/>
    </sheetView>
  </sheetViews>
  <sheetFormatPr defaultRowHeight="12.75" x14ac:dyDescent="0.2"/>
  <cols>
    <col min="1" max="1" width="4.7109375" style="1" customWidth="1"/>
    <col min="2" max="2" width="41" style="1" customWidth="1"/>
    <col min="3" max="3" width="5" style="1" hidden="1" customWidth="1"/>
    <col min="4" max="4" width="5.85546875" style="1" customWidth="1"/>
    <col min="5" max="5" width="9.7109375" style="1" customWidth="1"/>
    <col min="6" max="6" width="9.5703125" style="1" customWidth="1"/>
    <col min="7" max="7" width="9.7109375" style="1" customWidth="1"/>
    <col min="8" max="8" width="7.28515625" style="1" customWidth="1"/>
    <col min="9" max="9" width="14.85546875" style="1" customWidth="1"/>
    <col min="10" max="10" width="14.140625" style="1" customWidth="1"/>
    <col min="11" max="11" width="10.28515625" style="1" customWidth="1"/>
    <col min="12" max="12" width="14.85546875" style="1" customWidth="1"/>
    <col min="13" max="13" width="20.28515625" style="1" customWidth="1"/>
    <col min="14" max="14" width="17.42578125" style="1" customWidth="1"/>
    <col min="15" max="15" width="15.1406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 x14ac:dyDescent="0.25">
      <c r="J1" s="2" t="s">
        <v>1</v>
      </c>
    </row>
    <row r="2" spans="1:16" ht="15.75" x14ac:dyDescent="0.25">
      <c r="J2" s="2"/>
      <c r="M2" s="85"/>
      <c r="N2" s="85"/>
      <c r="O2" s="85"/>
    </row>
    <row r="3" spans="1:16" ht="43.5" customHeight="1" x14ac:dyDescent="0.2">
      <c r="A3" s="92" t="s">
        <v>31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6" ht="15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6" ht="24" customHeight="1" x14ac:dyDescent="0.2">
      <c r="A5" s="78" t="s">
        <v>19</v>
      </c>
      <c r="B5" s="79"/>
      <c r="C5" s="80" t="s">
        <v>22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3"/>
    </row>
    <row r="6" spans="1:16" ht="20.25" customHeight="1" x14ac:dyDescent="0.2">
      <c r="A6" s="78" t="s">
        <v>20</v>
      </c>
      <c r="B6" s="7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79"/>
    </row>
    <row r="7" spans="1:16" x14ac:dyDescent="0.2">
      <c r="A7" s="93" t="s">
        <v>2</v>
      </c>
      <c r="B7" s="93" t="s">
        <v>23</v>
      </c>
      <c r="C7" s="95" t="s">
        <v>3</v>
      </c>
      <c r="D7" s="99" t="s">
        <v>0</v>
      </c>
      <c r="E7" s="98" t="s">
        <v>4</v>
      </c>
      <c r="F7" s="98"/>
      <c r="G7" s="98"/>
      <c r="H7" s="98"/>
      <c r="I7" s="90" t="s">
        <v>5</v>
      </c>
      <c r="J7" s="90"/>
      <c r="K7" s="90"/>
      <c r="L7" s="91" t="s">
        <v>6</v>
      </c>
      <c r="M7" s="91"/>
      <c r="N7" s="91"/>
      <c r="O7" s="91"/>
    </row>
    <row r="8" spans="1:16" ht="218.25" x14ac:dyDescent="0.2">
      <c r="A8" s="94"/>
      <c r="B8" s="94"/>
      <c r="C8" s="96"/>
      <c r="D8" s="100"/>
      <c r="E8" s="28" t="s">
        <v>28</v>
      </c>
      <c r="F8" s="28" t="s">
        <v>29</v>
      </c>
      <c r="G8" s="28" t="s">
        <v>30</v>
      </c>
      <c r="H8" s="15" t="s">
        <v>7</v>
      </c>
      <c r="I8" s="14" t="s">
        <v>8</v>
      </c>
      <c r="J8" s="9" t="s">
        <v>9</v>
      </c>
      <c r="K8" s="9" t="s">
        <v>10</v>
      </c>
      <c r="L8" s="9" t="s">
        <v>11</v>
      </c>
      <c r="M8" s="15" t="s">
        <v>12</v>
      </c>
      <c r="N8" s="15" t="s">
        <v>13</v>
      </c>
      <c r="O8" s="15" t="s">
        <v>14</v>
      </c>
    </row>
    <row r="9" spans="1:16" ht="17.25" customHeight="1" x14ac:dyDescent="0.2">
      <c r="A9" s="29">
        <v>2</v>
      </c>
      <c r="B9" s="30" t="s">
        <v>26</v>
      </c>
      <c r="C9" s="31"/>
      <c r="D9" s="32">
        <v>6</v>
      </c>
      <c r="E9" s="33">
        <v>8390</v>
      </c>
      <c r="F9" s="30">
        <v>8500</v>
      </c>
      <c r="G9" s="33">
        <v>8600</v>
      </c>
      <c r="H9" s="34">
        <v>3</v>
      </c>
      <c r="I9" s="35">
        <f t="shared" ref="I9:I10" si="0">AVERAGE(E9:G9)</f>
        <v>8496.6666666666661</v>
      </c>
      <c r="J9" s="36">
        <f t="shared" ref="J9:J10" si="1">STDEV(E9:G9)</f>
        <v>105.03967504392486</v>
      </c>
      <c r="K9" s="37">
        <f t="shared" ref="K9:K10" si="2">J9/I9</f>
        <v>1.2362456850991549E-2</v>
      </c>
      <c r="L9" s="38">
        <f t="shared" ref="L9:L10" si="3">((D9/H9)*(SUM(E9:G9)))</f>
        <v>50980</v>
      </c>
      <c r="M9" s="39">
        <f t="shared" ref="M9:M10" si="4">L9/D9</f>
        <v>8496.6666666666661</v>
      </c>
      <c r="N9" s="40">
        <f t="shared" ref="N9:N10" si="5">ROUND(M9,2)</f>
        <v>8496.67</v>
      </c>
      <c r="O9" s="41">
        <f t="shared" ref="O9:O10" si="6">N9*D9</f>
        <v>50980.020000000004</v>
      </c>
    </row>
    <row r="10" spans="1:16" ht="16.5" customHeight="1" x14ac:dyDescent="0.2">
      <c r="A10" s="29">
        <v>3</v>
      </c>
      <c r="B10" s="30" t="s">
        <v>27</v>
      </c>
      <c r="C10" s="31"/>
      <c r="D10" s="32">
        <v>6</v>
      </c>
      <c r="E10" s="33">
        <v>9200</v>
      </c>
      <c r="F10" s="30">
        <v>9330</v>
      </c>
      <c r="G10" s="33">
        <v>9250</v>
      </c>
      <c r="H10" s="34">
        <v>3</v>
      </c>
      <c r="I10" s="35">
        <f t="shared" si="0"/>
        <v>9260</v>
      </c>
      <c r="J10" s="36">
        <f t="shared" si="1"/>
        <v>65.574385243020004</v>
      </c>
      <c r="K10" s="37">
        <f t="shared" si="2"/>
        <v>7.0814670888790501E-3</v>
      </c>
      <c r="L10" s="38">
        <f t="shared" si="3"/>
        <v>55560</v>
      </c>
      <c r="M10" s="39">
        <f t="shared" si="4"/>
        <v>9260</v>
      </c>
      <c r="N10" s="40">
        <f t="shared" si="5"/>
        <v>9260</v>
      </c>
      <c r="O10" s="41">
        <f t="shared" si="6"/>
        <v>55560</v>
      </c>
    </row>
    <row r="11" spans="1:16" ht="15.75" x14ac:dyDescent="0.2">
      <c r="A11" s="13"/>
      <c r="B11" s="16" t="s">
        <v>24</v>
      </c>
      <c r="C11" s="17"/>
      <c r="D11" s="17"/>
      <c r="E11" s="18"/>
      <c r="F11" s="18"/>
      <c r="G11" s="18"/>
      <c r="H11" s="19"/>
      <c r="I11" s="20"/>
      <c r="J11" s="21"/>
      <c r="K11" s="22"/>
      <c r="L11" s="23"/>
      <c r="M11" s="24"/>
      <c r="N11" s="23" t="s">
        <v>15</v>
      </c>
      <c r="O11" s="25">
        <f>SUM(O9:O10)</f>
        <v>106540.02</v>
      </c>
    </row>
    <row r="12" spans="1:16" ht="22.5" customHeight="1" x14ac:dyDescent="0.2">
      <c r="A12" s="86" t="s">
        <v>16</v>
      </c>
      <c r="B12" s="86"/>
      <c r="C12" s="86"/>
      <c r="D12" s="86"/>
      <c r="E12" s="86"/>
      <c r="F12" s="86"/>
      <c r="G12" s="86"/>
      <c r="H12" s="86"/>
      <c r="I12" s="26">
        <f>O11</f>
        <v>106540.02</v>
      </c>
      <c r="J12" s="27" t="s">
        <v>17</v>
      </c>
      <c r="K12" s="12"/>
      <c r="L12" s="12"/>
      <c r="M12" s="12"/>
      <c r="N12" s="12"/>
      <c r="O12" s="11"/>
    </row>
    <row r="13" spans="1:16" s="3" customFormat="1" ht="20.25" customHeight="1" x14ac:dyDescent="0.25">
      <c r="A13" s="87" t="s">
        <v>21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6" s="4" customFormat="1" ht="75.75" customHeight="1" x14ac:dyDescent="0.25">
      <c r="A14" s="87" t="s">
        <v>18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</row>
    <row r="15" spans="1:16" s="3" customFormat="1" ht="34.5" customHeight="1" x14ac:dyDescent="0.25">
      <c r="A15" s="88"/>
      <c r="B15" s="88"/>
      <c r="C15" s="76"/>
      <c r="D15" s="76"/>
      <c r="E15" s="76"/>
      <c r="F15" s="76"/>
      <c r="G15" s="76"/>
      <c r="H15" s="76"/>
      <c r="I15" s="76"/>
      <c r="J15" s="5"/>
      <c r="K15" s="5"/>
      <c r="L15" s="5"/>
      <c r="M15" s="5"/>
      <c r="N15" s="5"/>
      <c r="O15" s="5"/>
    </row>
    <row r="16" spans="1:16" s="3" customFormat="1" ht="15.75" x14ac:dyDescent="0.25">
      <c r="A16" s="77" t="s">
        <v>25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5"/>
      <c r="P16" s="6"/>
    </row>
    <row r="17" spans="1:15" ht="15.75" x14ac:dyDescent="0.25">
      <c r="A17" s="84"/>
      <c r="B17" s="84"/>
      <c r="C17" s="2"/>
      <c r="D17" s="7"/>
      <c r="E17" s="7"/>
      <c r="F17" s="7"/>
      <c r="G17" s="7"/>
      <c r="H17" s="7"/>
      <c r="J17" s="84"/>
      <c r="K17" s="84"/>
    </row>
    <row r="18" spans="1:15" s="5" customFormat="1" ht="15.75" x14ac:dyDescent="0.25">
      <c r="A18" s="75"/>
      <c r="B18" s="75"/>
      <c r="C18" s="75"/>
      <c r="D18" s="75"/>
      <c r="E18" s="75"/>
      <c r="F18" s="75"/>
      <c r="G18" s="75"/>
      <c r="H18" s="8"/>
    </row>
    <row r="19" spans="1:15" s="5" customFormat="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1" spans="1:15" s="5" customFormat="1" ht="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22">
    <mergeCell ref="A16:N16"/>
    <mergeCell ref="A17:B17"/>
    <mergeCell ref="J17:K17"/>
    <mergeCell ref="A18:G18"/>
    <mergeCell ref="L7:O7"/>
    <mergeCell ref="A12:H12"/>
    <mergeCell ref="A13:O13"/>
    <mergeCell ref="A14:O14"/>
    <mergeCell ref="A15:B15"/>
    <mergeCell ref="C15:I15"/>
    <mergeCell ref="A7:A8"/>
    <mergeCell ref="B7:B8"/>
    <mergeCell ref="C7:C8"/>
    <mergeCell ref="D7:D8"/>
    <mergeCell ref="E7:H7"/>
    <mergeCell ref="I7:K7"/>
    <mergeCell ref="M2:O2"/>
    <mergeCell ref="A3:O3"/>
    <mergeCell ref="A5:B5"/>
    <mergeCell ref="C5:O5"/>
    <mergeCell ref="A6:B6"/>
    <mergeCell ref="C6:O6"/>
  </mergeCells>
  <pageMargins left="0.7" right="0.7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opLeftCell="A86" workbookViewId="0">
      <selection activeCell="D105" sqref="D105"/>
    </sheetView>
  </sheetViews>
  <sheetFormatPr defaultRowHeight="15" x14ac:dyDescent="0.25"/>
  <sheetData>
    <row r="1" spans="1:5" ht="15.75" thickBot="1" x14ac:dyDescent="0.3">
      <c r="A1" s="32">
        <v>89</v>
      </c>
      <c r="C1" s="52">
        <v>89</v>
      </c>
      <c r="D1" s="54"/>
      <c r="E1" s="55"/>
    </row>
    <row r="2" spans="1:5" ht="15.75" thickBot="1" x14ac:dyDescent="0.3">
      <c r="A2" s="32">
        <v>35</v>
      </c>
      <c r="C2" s="53">
        <v>35</v>
      </c>
      <c r="D2" s="54"/>
      <c r="E2" s="55"/>
    </row>
    <row r="3" spans="1:5" ht="15.75" thickBot="1" x14ac:dyDescent="0.3">
      <c r="A3" s="32">
        <v>5</v>
      </c>
      <c r="C3" s="53">
        <v>5</v>
      </c>
      <c r="D3" s="54"/>
      <c r="E3" s="55"/>
    </row>
    <row r="4" spans="1:5" ht="15.75" thickBot="1" x14ac:dyDescent="0.3">
      <c r="A4" s="32">
        <v>5</v>
      </c>
      <c r="C4" s="53">
        <v>5</v>
      </c>
      <c r="D4" s="54"/>
      <c r="E4" s="55"/>
    </row>
    <row r="5" spans="1:5" ht="15.75" thickBot="1" x14ac:dyDescent="0.3">
      <c r="A5" s="32">
        <v>23</v>
      </c>
      <c r="C5" s="53">
        <v>23</v>
      </c>
      <c r="D5" s="54"/>
      <c r="E5" s="55"/>
    </row>
    <row r="6" spans="1:5" ht="15.75" thickBot="1" x14ac:dyDescent="0.3">
      <c r="A6" s="32">
        <v>23</v>
      </c>
      <c r="C6" s="53">
        <v>23</v>
      </c>
      <c r="D6" s="54"/>
      <c r="E6" s="55"/>
    </row>
    <row r="7" spans="1:5" ht="15.75" thickBot="1" x14ac:dyDescent="0.3">
      <c r="A7" s="32">
        <v>110</v>
      </c>
      <c r="C7" s="53">
        <v>110</v>
      </c>
      <c r="D7" s="54"/>
      <c r="E7" s="55"/>
    </row>
    <row r="8" spans="1:5" ht="15.75" thickBot="1" x14ac:dyDescent="0.3">
      <c r="A8" s="32">
        <v>352</v>
      </c>
      <c r="C8" s="53">
        <v>352</v>
      </c>
      <c r="D8" s="54"/>
      <c r="E8" s="55"/>
    </row>
    <row r="9" spans="1:5" ht="15.75" thickBot="1" x14ac:dyDescent="0.3">
      <c r="A9" s="32">
        <v>20</v>
      </c>
      <c r="C9" s="53">
        <v>20</v>
      </c>
      <c r="D9" s="54"/>
      <c r="E9" s="55"/>
    </row>
    <row r="10" spans="1:5" ht="15.75" thickBot="1" x14ac:dyDescent="0.3">
      <c r="A10" s="32">
        <v>33</v>
      </c>
      <c r="C10" s="53">
        <v>33</v>
      </c>
      <c r="D10" s="54"/>
      <c r="E10" s="55"/>
    </row>
    <row r="11" spans="1:5" ht="15.75" thickBot="1" x14ac:dyDescent="0.3">
      <c r="A11" s="32">
        <v>23</v>
      </c>
      <c r="C11" s="53">
        <v>23</v>
      </c>
      <c r="D11" s="54"/>
      <c r="E11" s="55"/>
    </row>
    <row r="12" spans="1:5" ht="15.75" thickBot="1" x14ac:dyDescent="0.3">
      <c r="A12" s="32">
        <v>15</v>
      </c>
      <c r="C12" s="53">
        <v>15</v>
      </c>
      <c r="D12" s="54"/>
      <c r="E12" s="55"/>
    </row>
    <row r="13" spans="1:5" ht="15.75" thickBot="1" x14ac:dyDescent="0.3">
      <c r="A13" s="32">
        <v>21</v>
      </c>
      <c r="C13" s="53">
        <v>21</v>
      </c>
      <c r="D13" s="54"/>
      <c r="E13" s="55"/>
    </row>
    <row r="14" spans="1:5" ht="15.75" thickBot="1" x14ac:dyDescent="0.3">
      <c r="A14" s="32">
        <v>3</v>
      </c>
      <c r="C14" s="53">
        <v>3</v>
      </c>
      <c r="D14" s="54"/>
      <c r="E14" s="55"/>
    </row>
    <row r="15" spans="1:5" ht="15.75" thickBot="1" x14ac:dyDescent="0.3">
      <c r="A15" s="32">
        <v>89</v>
      </c>
      <c r="C15" s="53">
        <v>89</v>
      </c>
      <c r="D15" s="54"/>
      <c r="E15" s="55"/>
    </row>
    <row r="16" spans="1:5" ht="15.75" thickBot="1" x14ac:dyDescent="0.3">
      <c r="A16" s="32">
        <v>13</v>
      </c>
      <c r="C16" s="53">
        <v>13</v>
      </c>
      <c r="D16" s="54"/>
      <c r="E16" s="55"/>
    </row>
    <row r="17" spans="1:5" ht="15.75" thickBot="1" x14ac:dyDescent="0.3">
      <c r="A17" s="32">
        <v>40</v>
      </c>
      <c r="C17" s="53">
        <v>40</v>
      </c>
      <c r="D17" s="54"/>
      <c r="E17" s="55"/>
    </row>
    <row r="18" spans="1:5" ht="15.75" thickBot="1" x14ac:dyDescent="0.3">
      <c r="A18" s="32">
        <v>15</v>
      </c>
      <c r="C18" s="53">
        <v>15</v>
      </c>
      <c r="D18" s="54"/>
      <c r="E18" s="55"/>
    </row>
    <row r="19" spans="1:5" ht="15.75" thickBot="1" x14ac:dyDescent="0.3">
      <c r="A19" s="32">
        <v>1</v>
      </c>
      <c r="C19" s="53">
        <v>1</v>
      </c>
      <c r="D19" s="54"/>
      <c r="E19" s="55"/>
    </row>
    <row r="20" spans="1:5" ht="15.75" thickBot="1" x14ac:dyDescent="0.3">
      <c r="A20" s="32">
        <v>18</v>
      </c>
      <c r="C20" s="53">
        <v>18</v>
      </c>
      <c r="D20" s="54"/>
      <c r="E20" s="55"/>
    </row>
    <row r="21" spans="1:5" ht="15.75" thickBot="1" x14ac:dyDescent="0.3">
      <c r="A21" s="32">
        <v>1</v>
      </c>
      <c r="C21" s="53">
        <v>1</v>
      </c>
      <c r="D21" s="54"/>
      <c r="E21" s="55"/>
    </row>
    <row r="22" spans="1:5" ht="15.75" thickBot="1" x14ac:dyDescent="0.3">
      <c r="A22" s="32">
        <v>1</v>
      </c>
      <c r="C22" s="53">
        <v>1</v>
      </c>
      <c r="D22" s="54"/>
      <c r="E22" s="55"/>
    </row>
    <row r="23" spans="1:5" ht="15.75" thickBot="1" x14ac:dyDescent="0.3">
      <c r="A23" s="32">
        <v>1</v>
      </c>
      <c r="C23" s="53">
        <v>1</v>
      </c>
      <c r="D23" s="54"/>
      <c r="E23" s="55"/>
    </row>
    <row r="24" spans="1:5" ht="15.75" thickBot="1" x14ac:dyDescent="0.3">
      <c r="A24" s="32">
        <v>200</v>
      </c>
      <c r="C24" s="53">
        <v>200</v>
      </c>
      <c r="D24" s="54"/>
      <c r="E24" s="55"/>
    </row>
    <row r="25" spans="1:5" ht="15.75" thickBot="1" x14ac:dyDescent="0.3">
      <c r="A25" s="32">
        <v>200</v>
      </c>
      <c r="C25" s="53">
        <v>200</v>
      </c>
      <c r="D25" s="54"/>
      <c r="E25" s="55"/>
    </row>
    <row r="26" spans="1:5" ht="15.75" thickBot="1" x14ac:dyDescent="0.3">
      <c r="A26" s="32">
        <v>200</v>
      </c>
      <c r="C26" s="53">
        <v>200</v>
      </c>
      <c r="D26" s="54"/>
      <c r="E26" s="55"/>
    </row>
    <row r="27" spans="1:5" ht="15.75" thickBot="1" x14ac:dyDescent="0.3">
      <c r="A27" s="32">
        <v>13</v>
      </c>
      <c r="C27" s="53">
        <v>13</v>
      </c>
      <c r="D27" s="54"/>
      <c r="E27" s="55"/>
    </row>
    <row r="28" spans="1:5" ht="15.75" thickBot="1" x14ac:dyDescent="0.3">
      <c r="A28" s="32">
        <v>43</v>
      </c>
      <c r="C28" s="53">
        <v>43</v>
      </c>
      <c r="D28" s="54"/>
      <c r="E28" s="55"/>
    </row>
    <row r="29" spans="1:5" ht="15.75" thickBot="1" x14ac:dyDescent="0.3">
      <c r="A29" s="32">
        <v>18</v>
      </c>
      <c r="C29" s="53">
        <v>18</v>
      </c>
      <c r="D29" s="54"/>
      <c r="E29" s="55"/>
    </row>
    <row r="30" spans="1:5" ht="15.75" thickBot="1" x14ac:dyDescent="0.3">
      <c r="A30" s="32">
        <v>5</v>
      </c>
      <c r="C30" s="53">
        <v>5</v>
      </c>
      <c r="D30" s="54"/>
      <c r="E30" s="55"/>
    </row>
    <row r="31" spans="1:5" ht="15.75" thickBot="1" x14ac:dyDescent="0.3">
      <c r="A31" s="32">
        <v>2</v>
      </c>
      <c r="C31" s="53">
        <v>2</v>
      </c>
      <c r="D31" s="54"/>
      <c r="E31" s="55"/>
    </row>
    <row r="32" spans="1:5" ht="15.75" thickBot="1" x14ac:dyDescent="0.3">
      <c r="A32" s="32">
        <v>27</v>
      </c>
      <c r="C32" s="53">
        <v>27</v>
      </c>
      <c r="D32" s="54"/>
      <c r="E32" s="55"/>
    </row>
    <row r="33" spans="1:5" ht="15.75" thickBot="1" x14ac:dyDescent="0.3">
      <c r="A33" s="32">
        <v>5</v>
      </c>
      <c r="C33" s="53">
        <v>5</v>
      </c>
      <c r="D33" s="54"/>
      <c r="E33" s="55"/>
    </row>
    <row r="34" spans="1:5" ht="15.75" thickBot="1" x14ac:dyDescent="0.3">
      <c r="A34" s="32">
        <v>4</v>
      </c>
      <c r="C34" s="53">
        <v>4</v>
      </c>
      <c r="D34" s="54"/>
      <c r="E34" s="55"/>
    </row>
    <row r="35" spans="1:5" ht="15.75" thickBot="1" x14ac:dyDescent="0.3">
      <c r="A35" s="32">
        <v>10</v>
      </c>
      <c r="C35" s="53">
        <v>10</v>
      </c>
      <c r="D35" s="54"/>
      <c r="E35" s="55"/>
    </row>
    <row r="36" spans="1:5" ht="15.75" thickBot="1" x14ac:dyDescent="0.3">
      <c r="A36" s="32">
        <v>19</v>
      </c>
      <c r="C36" s="53">
        <v>19</v>
      </c>
      <c r="D36" s="54"/>
      <c r="E36" s="55"/>
    </row>
    <row r="37" spans="1:5" ht="15.75" thickBot="1" x14ac:dyDescent="0.3">
      <c r="A37" s="32">
        <v>600</v>
      </c>
      <c r="C37" s="53">
        <v>600</v>
      </c>
      <c r="D37" s="54"/>
      <c r="E37" s="55"/>
    </row>
    <row r="38" spans="1:5" ht="15.75" thickBot="1" x14ac:dyDescent="0.3">
      <c r="A38" s="32">
        <v>10</v>
      </c>
      <c r="C38" s="53">
        <v>10</v>
      </c>
      <c r="D38" s="54"/>
      <c r="E38" s="55"/>
    </row>
    <row r="39" spans="1:5" ht="15.75" thickBot="1" x14ac:dyDescent="0.3">
      <c r="A39" s="32">
        <v>2</v>
      </c>
      <c r="C39" s="53">
        <v>2</v>
      </c>
      <c r="D39" s="54"/>
      <c r="E39" s="55"/>
    </row>
    <row r="40" spans="1:5" ht="15.75" thickBot="1" x14ac:dyDescent="0.3">
      <c r="A40" s="32">
        <v>14</v>
      </c>
      <c r="C40" s="53">
        <v>14</v>
      </c>
      <c r="D40" s="54"/>
      <c r="E40" s="55"/>
    </row>
    <row r="41" spans="1:5" ht="15.75" thickBot="1" x14ac:dyDescent="0.3">
      <c r="A41" s="32">
        <v>22</v>
      </c>
      <c r="C41" s="53">
        <v>22</v>
      </c>
      <c r="D41" s="54"/>
      <c r="E41" s="55"/>
    </row>
    <row r="42" spans="1:5" ht="15.75" thickBot="1" x14ac:dyDescent="0.3">
      <c r="A42" s="32">
        <v>10</v>
      </c>
      <c r="C42" s="53">
        <v>10</v>
      </c>
      <c r="D42" s="54"/>
      <c r="E42" s="55"/>
    </row>
    <row r="43" spans="1:5" ht="15.75" thickBot="1" x14ac:dyDescent="0.3">
      <c r="A43" s="32">
        <v>2</v>
      </c>
      <c r="C43" s="53">
        <v>2</v>
      </c>
      <c r="D43" s="54"/>
      <c r="E43" s="55"/>
    </row>
    <row r="44" spans="1:5" ht="15.75" thickBot="1" x14ac:dyDescent="0.3">
      <c r="A44" s="32">
        <v>2</v>
      </c>
      <c r="C44" s="53">
        <v>2</v>
      </c>
      <c r="D44" s="54"/>
      <c r="E44" s="55"/>
    </row>
    <row r="45" spans="1:5" ht="15.75" thickBot="1" x14ac:dyDescent="0.3">
      <c r="A45" s="32">
        <v>4</v>
      </c>
      <c r="C45" s="53">
        <v>4</v>
      </c>
      <c r="D45" s="54"/>
      <c r="E45" s="55"/>
    </row>
    <row r="46" spans="1:5" ht="15.75" thickBot="1" x14ac:dyDescent="0.3">
      <c r="A46" s="32">
        <v>2</v>
      </c>
      <c r="C46" s="53">
        <v>2</v>
      </c>
      <c r="D46" s="54"/>
      <c r="E46" s="55"/>
    </row>
    <row r="47" spans="1:5" ht="15.75" thickBot="1" x14ac:dyDescent="0.3">
      <c r="A47" s="32">
        <v>30</v>
      </c>
      <c r="C47" s="53">
        <v>30</v>
      </c>
      <c r="D47" s="54"/>
      <c r="E47" s="55"/>
    </row>
    <row r="48" spans="1:5" ht="15.75" thickBot="1" x14ac:dyDescent="0.3">
      <c r="A48" s="32">
        <v>2</v>
      </c>
      <c r="C48" s="53">
        <v>2</v>
      </c>
      <c r="D48" s="54"/>
      <c r="E48" s="55"/>
    </row>
    <row r="49" spans="1:5" ht="15.75" thickBot="1" x14ac:dyDescent="0.3">
      <c r="A49" s="32">
        <v>10</v>
      </c>
      <c r="C49" s="53">
        <v>10</v>
      </c>
      <c r="D49" s="54"/>
      <c r="E49" s="55"/>
    </row>
    <row r="50" spans="1:5" ht="15.75" thickBot="1" x14ac:dyDescent="0.3">
      <c r="A50" s="32">
        <v>2</v>
      </c>
      <c r="C50" s="53">
        <v>2</v>
      </c>
      <c r="D50" s="54"/>
      <c r="E50" s="55"/>
    </row>
    <row r="51" spans="1:5" ht="15.75" thickBot="1" x14ac:dyDescent="0.3">
      <c r="A51" s="32">
        <v>33</v>
      </c>
      <c r="C51" s="53">
        <v>33</v>
      </c>
      <c r="D51" s="54"/>
      <c r="E51" s="55"/>
    </row>
    <row r="52" spans="1:5" ht="15.75" thickBot="1" x14ac:dyDescent="0.3">
      <c r="A52" s="32">
        <v>3</v>
      </c>
      <c r="C52" s="53">
        <v>3</v>
      </c>
      <c r="D52" s="54"/>
      <c r="E52" s="55"/>
    </row>
    <row r="53" spans="1:5" ht="15.75" thickBot="1" x14ac:dyDescent="0.3">
      <c r="A53" s="32">
        <v>5</v>
      </c>
      <c r="C53" s="53">
        <v>5</v>
      </c>
      <c r="D53" s="54"/>
      <c r="E53" s="55"/>
    </row>
    <row r="54" spans="1:5" ht="15.75" thickBot="1" x14ac:dyDescent="0.3">
      <c r="A54" s="32">
        <v>100</v>
      </c>
      <c r="C54" s="53">
        <v>100</v>
      </c>
      <c r="D54" s="54"/>
      <c r="E54" s="55"/>
    </row>
    <row r="55" spans="1:5" ht="15.75" thickBot="1" x14ac:dyDescent="0.3">
      <c r="A55" s="32">
        <v>4</v>
      </c>
      <c r="C55" s="53">
        <v>4</v>
      </c>
      <c r="D55" s="54"/>
      <c r="E55" s="55"/>
    </row>
    <row r="56" spans="1:5" ht="15.75" thickBot="1" x14ac:dyDescent="0.3">
      <c r="A56" s="32">
        <v>4000</v>
      </c>
      <c r="C56" s="53">
        <v>4000</v>
      </c>
      <c r="D56" s="54"/>
      <c r="E56" s="55"/>
    </row>
    <row r="57" spans="1:5" ht="15.75" thickBot="1" x14ac:dyDescent="0.3">
      <c r="A57" s="32">
        <v>30</v>
      </c>
      <c r="C57" s="53">
        <v>30</v>
      </c>
      <c r="D57" s="54"/>
      <c r="E57" s="55"/>
    </row>
    <row r="58" spans="1:5" ht="15.75" thickBot="1" x14ac:dyDescent="0.3">
      <c r="A58" s="32">
        <v>30</v>
      </c>
      <c r="C58" s="53">
        <v>30</v>
      </c>
      <c r="D58" s="54"/>
      <c r="E58" s="55"/>
    </row>
    <row r="59" spans="1:5" ht="15.75" thickBot="1" x14ac:dyDescent="0.3">
      <c r="A59" s="32">
        <v>50</v>
      </c>
      <c r="C59" s="53">
        <v>50</v>
      </c>
      <c r="D59" s="54"/>
      <c r="E59" s="55"/>
    </row>
    <row r="60" spans="1:5" ht="15.75" thickBot="1" x14ac:dyDescent="0.3">
      <c r="A60" s="32">
        <v>15</v>
      </c>
      <c r="C60" s="53">
        <v>15</v>
      </c>
      <c r="D60" s="54"/>
      <c r="E60" s="55"/>
    </row>
    <row r="61" spans="1:5" ht="15.75" thickBot="1" x14ac:dyDescent="0.3">
      <c r="A61" s="32">
        <v>16</v>
      </c>
      <c r="C61" s="53">
        <v>16</v>
      </c>
      <c r="D61" s="54"/>
      <c r="E61" s="55"/>
    </row>
    <row r="62" spans="1:5" ht="15.75" thickBot="1" x14ac:dyDescent="0.3">
      <c r="A62" s="32">
        <v>10</v>
      </c>
      <c r="C62" s="53">
        <v>10</v>
      </c>
      <c r="D62" s="54"/>
      <c r="E62" s="55"/>
    </row>
    <row r="63" spans="1:5" ht="15.75" thickBot="1" x14ac:dyDescent="0.3">
      <c r="A63" s="32">
        <v>3</v>
      </c>
      <c r="C63" s="53">
        <v>3</v>
      </c>
      <c r="D63" s="54"/>
      <c r="E63" s="55"/>
    </row>
    <row r="64" spans="1:5" ht="15.75" thickBot="1" x14ac:dyDescent="0.3">
      <c r="A64" s="32">
        <v>6</v>
      </c>
      <c r="C64" s="53">
        <v>6</v>
      </c>
      <c r="D64" s="54"/>
      <c r="E64" s="55"/>
    </row>
    <row r="65" spans="1:5" ht="15.75" thickBot="1" x14ac:dyDescent="0.3">
      <c r="A65" s="32">
        <v>1</v>
      </c>
      <c r="C65" s="53">
        <v>1</v>
      </c>
      <c r="D65" s="54"/>
      <c r="E65" s="55"/>
    </row>
    <row r="66" spans="1:5" ht="15.75" thickBot="1" x14ac:dyDescent="0.3">
      <c r="A66" s="32">
        <v>4</v>
      </c>
      <c r="C66" s="53">
        <v>4</v>
      </c>
      <c r="D66" s="54"/>
      <c r="E66" s="55"/>
    </row>
    <row r="67" spans="1:5" ht="15.75" thickBot="1" x14ac:dyDescent="0.3">
      <c r="A67" s="32">
        <v>12</v>
      </c>
      <c r="C67" s="53">
        <v>12</v>
      </c>
      <c r="D67" s="54"/>
      <c r="E67" s="55"/>
    </row>
    <row r="68" spans="1:5" ht="15.75" thickBot="1" x14ac:dyDescent="0.3">
      <c r="A68" s="32">
        <v>20</v>
      </c>
      <c r="C68" s="53">
        <v>20</v>
      </c>
      <c r="D68" s="54"/>
      <c r="E68" s="55"/>
    </row>
    <row r="69" spans="1:5" ht="15.75" thickBot="1" x14ac:dyDescent="0.3">
      <c r="A69" s="47">
        <v>20</v>
      </c>
      <c r="C69" s="53">
        <v>20</v>
      </c>
      <c r="D69" s="54"/>
      <c r="E69" s="55"/>
    </row>
    <row r="70" spans="1:5" ht="15.75" thickBot="1" x14ac:dyDescent="0.3">
      <c r="A70" s="32">
        <v>30</v>
      </c>
      <c r="C70" s="53">
        <v>30</v>
      </c>
      <c r="D70" s="54"/>
      <c r="E70" s="55"/>
    </row>
    <row r="71" spans="1:5" ht="15.75" thickBot="1" x14ac:dyDescent="0.3">
      <c r="A71" s="32">
        <v>1</v>
      </c>
      <c r="C71" s="53">
        <v>1</v>
      </c>
      <c r="D71" s="54"/>
      <c r="E71" s="55"/>
    </row>
    <row r="72" spans="1:5" ht="15.75" thickBot="1" x14ac:dyDescent="0.3">
      <c r="A72" s="32">
        <v>2</v>
      </c>
      <c r="C72" s="53">
        <v>2</v>
      </c>
      <c r="D72" s="54"/>
      <c r="E72" s="55"/>
    </row>
    <row r="73" spans="1:5" ht="15.75" thickBot="1" x14ac:dyDescent="0.3">
      <c r="A73" s="32">
        <v>2</v>
      </c>
      <c r="C73" s="53">
        <v>2</v>
      </c>
      <c r="D73" s="54"/>
      <c r="E73" s="55"/>
    </row>
    <row r="74" spans="1:5" ht="15.75" thickBot="1" x14ac:dyDescent="0.3">
      <c r="A74" s="32">
        <v>2</v>
      </c>
      <c r="C74" s="53">
        <v>2</v>
      </c>
      <c r="D74" s="54"/>
      <c r="E74" s="55"/>
    </row>
    <row r="75" spans="1:5" ht="15.75" thickBot="1" x14ac:dyDescent="0.3">
      <c r="A75" s="32">
        <v>1</v>
      </c>
      <c r="C75" s="53">
        <v>1</v>
      </c>
      <c r="D75" s="54"/>
      <c r="E75" s="55"/>
    </row>
    <row r="76" spans="1:5" ht="15.75" thickBot="1" x14ac:dyDescent="0.3">
      <c r="A76" s="32">
        <v>7</v>
      </c>
      <c r="C76" s="53">
        <v>7</v>
      </c>
      <c r="D76" s="54"/>
      <c r="E76" s="55"/>
    </row>
    <row r="77" spans="1:5" ht="15.75" thickBot="1" x14ac:dyDescent="0.3">
      <c r="A77" s="32">
        <v>2</v>
      </c>
      <c r="C77" s="53">
        <v>2</v>
      </c>
      <c r="D77" s="54"/>
      <c r="E77" s="55"/>
    </row>
    <row r="78" spans="1:5" ht="15.75" thickBot="1" x14ac:dyDescent="0.3">
      <c r="A78" s="32">
        <v>1</v>
      </c>
      <c r="C78" s="53">
        <v>1</v>
      </c>
      <c r="D78" s="54"/>
      <c r="E78" s="55"/>
    </row>
    <row r="79" spans="1:5" ht="15.75" thickBot="1" x14ac:dyDescent="0.3">
      <c r="A79" s="32">
        <v>1</v>
      </c>
      <c r="C79" s="53">
        <v>1</v>
      </c>
      <c r="D79" s="54"/>
      <c r="E79" s="55"/>
    </row>
    <row r="80" spans="1:5" ht="15.75" thickBot="1" x14ac:dyDescent="0.3">
      <c r="A80" s="32">
        <v>5</v>
      </c>
      <c r="C80" s="53">
        <v>5</v>
      </c>
      <c r="D80" s="54"/>
      <c r="E80" s="55"/>
    </row>
    <row r="81" spans="1:5" ht="15.75" thickBot="1" x14ac:dyDescent="0.3">
      <c r="A81" s="32">
        <v>1</v>
      </c>
      <c r="C81" s="53">
        <v>1</v>
      </c>
      <c r="D81" s="54"/>
      <c r="E81" s="55"/>
    </row>
    <row r="82" spans="1:5" ht="15.75" thickBot="1" x14ac:dyDescent="0.3">
      <c r="A82" s="32">
        <v>7</v>
      </c>
      <c r="C82" s="53">
        <v>7</v>
      </c>
      <c r="D82" s="54"/>
      <c r="E82" s="55"/>
    </row>
    <row r="83" spans="1:5" ht="15.75" thickBot="1" x14ac:dyDescent="0.3">
      <c r="A83" s="32">
        <v>4</v>
      </c>
      <c r="C83" s="53">
        <v>4</v>
      </c>
      <c r="D83" s="54"/>
      <c r="E83" s="55"/>
    </row>
    <row r="84" spans="1:5" ht="15.75" thickBot="1" x14ac:dyDescent="0.3">
      <c r="A84" s="32">
        <v>5</v>
      </c>
      <c r="C84" s="53">
        <v>5</v>
      </c>
      <c r="D84" s="54"/>
      <c r="E84" s="55"/>
    </row>
    <row r="85" spans="1:5" ht="15.75" thickBot="1" x14ac:dyDescent="0.3">
      <c r="A85" s="48">
        <v>2</v>
      </c>
      <c r="C85" s="53">
        <v>2</v>
      </c>
      <c r="D85" s="54"/>
      <c r="E85" s="55"/>
    </row>
    <row r="86" spans="1:5" ht="15.75" thickBot="1" x14ac:dyDescent="0.3">
      <c r="A86" s="32">
        <v>1</v>
      </c>
      <c r="C86" s="53">
        <v>1</v>
      </c>
      <c r="D86" s="54"/>
      <c r="E86" s="55"/>
    </row>
    <row r="87" spans="1:5" ht="15.75" thickBot="1" x14ac:dyDescent="0.3">
      <c r="A87" s="32">
        <v>2</v>
      </c>
      <c r="C87" s="53">
        <v>2</v>
      </c>
      <c r="D87" s="54"/>
      <c r="E87" s="55"/>
    </row>
    <row r="88" spans="1:5" ht="15.75" thickBot="1" x14ac:dyDescent="0.3">
      <c r="A88" s="32">
        <v>3</v>
      </c>
      <c r="C88" s="52">
        <v>3</v>
      </c>
      <c r="D88" s="54"/>
      <c r="E88" s="55"/>
    </row>
    <row r="89" spans="1:5" ht="15.75" thickBot="1" x14ac:dyDescent="0.3">
      <c r="A89" s="32">
        <v>3</v>
      </c>
      <c r="C89" s="53">
        <v>3</v>
      </c>
      <c r="D89" s="54"/>
      <c r="E89" s="55"/>
    </row>
    <row r="90" spans="1:5" ht="15.75" thickBot="1" x14ac:dyDescent="0.3">
      <c r="A90" s="32">
        <v>10</v>
      </c>
      <c r="C90" s="53">
        <v>10</v>
      </c>
      <c r="D90" s="54"/>
      <c r="E90" s="55"/>
    </row>
    <row r="91" spans="1:5" ht="15.75" thickBot="1" x14ac:dyDescent="0.3">
      <c r="A91" s="32">
        <v>1</v>
      </c>
      <c r="C91" s="53">
        <v>1</v>
      </c>
      <c r="D91" s="54"/>
      <c r="E91" s="55"/>
    </row>
    <row r="92" spans="1:5" ht="15.75" thickBot="1" x14ac:dyDescent="0.3">
      <c r="A92" s="32">
        <v>1</v>
      </c>
      <c r="C92" s="53">
        <v>1</v>
      </c>
      <c r="D92" s="54"/>
      <c r="E92" s="55"/>
    </row>
    <row r="93" spans="1:5" ht="15.75" thickBot="1" x14ac:dyDescent="0.3">
      <c r="A93" s="32">
        <v>1</v>
      </c>
      <c r="C93" s="53">
        <v>1</v>
      </c>
      <c r="D93" s="54"/>
      <c r="E93" s="55"/>
    </row>
    <row r="94" spans="1:5" ht="15.75" thickBot="1" x14ac:dyDescent="0.3">
      <c r="A94" s="32">
        <v>1</v>
      </c>
      <c r="C94" s="53">
        <v>1</v>
      </c>
      <c r="D94" s="54"/>
      <c r="E94" s="55"/>
    </row>
    <row r="95" spans="1:5" ht="15.75" thickBot="1" x14ac:dyDescent="0.3">
      <c r="A95" s="32">
        <v>1</v>
      </c>
      <c r="C95" s="53">
        <v>1</v>
      </c>
      <c r="D95" s="54"/>
      <c r="E95" s="55"/>
    </row>
    <row r="96" spans="1:5" ht="15.75" thickBot="1" x14ac:dyDescent="0.3">
      <c r="A96" s="32">
        <v>450</v>
      </c>
      <c r="C96" s="53">
        <v>450</v>
      </c>
      <c r="D96" s="54"/>
      <c r="E96" s="55"/>
    </row>
    <row r="97" spans="1:5" ht="15.75" thickBot="1" x14ac:dyDescent="0.3">
      <c r="A97" s="32">
        <v>2000</v>
      </c>
      <c r="C97" s="52">
        <v>2000</v>
      </c>
      <c r="D97" s="54"/>
      <c r="E97" s="55"/>
    </row>
    <row r="98" spans="1:5" ht="15.75" thickBot="1" x14ac:dyDescent="0.3">
      <c r="A98" s="32">
        <v>40</v>
      </c>
      <c r="C98" s="53">
        <v>40</v>
      </c>
      <c r="D98" s="54"/>
      <c r="E98" s="55"/>
    </row>
    <row r="99" spans="1:5" x14ac:dyDescent="0.25">
      <c r="A99">
        <f>SUM(A1:A98)</f>
        <v>9343</v>
      </c>
      <c r="C99">
        <f>SUM(C1:C98)</f>
        <v>9343</v>
      </c>
      <c r="D99" s="54"/>
      <c r="E99" s="55"/>
    </row>
    <row r="100" spans="1:5" x14ac:dyDescent="0.25">
      <c r="D100" s="54"/>
      <c r="E100" s="55"/>
    </row>
    <row r="101" spans="1:5" x14ac:dyDescent="0.25">
      <c r="D101" s="54"/>
      <c r="E101" s="55"/>
    </row>
    <row r="102" spans="1:5" x14ac:dyDescent="0.25">
      <c r="D102" s="54"/>
      <c r="E102" s="55"/>
    </row>
    <row r="103" spans="1:5" x14ac:dyDescent="0.25">
      <c r="D103" s="55"/>
      <c r="E103" s="55"/>
    </row>
    <row r="104" spans="1:5" x14ac:dyDescent="0.25">
      <c r="D104" s="55"/>
      <c r="E104" s="55"/>
    </row>
    <row r="105" spans="1:5" x14ac:dyDescent="0.25">
      <c r="D105" s="55"/>
      <c r="E105" s="5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обосн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2026-06-29T03:34:06Z</dcterms:modified>
</cp:coreProperties>
</file>