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24" windowHeight="9024" tabRatio="364"/>
  </bookViews>
  <sheets>
    <sheet name="Текущий ремонт" sheetId="5" r:id="rId1"/>
  </sheets>
  <calcPr calcId="125725"/>
</workbook>
</file>

<file path=xl/calcChain.xml><?xml version="1.0" encoding="utf-8"?>
<calcChain xmlns="http://schemas.openxmlformats.org/spreadsheetml/2006/main">
  <c r="L9" i="5"/>
  <c r="K9"/>
  <c r="J9"/>
  <c r="I9"/>
  <c r="L8"/>
  <c r="J8"/>
  <c r="K8" s="1"/>
  <c r="I8"/>
  <c r="L7"/>
  <c r="K7"/>
  <c r="J7"/>
  <c r="I7"/>
  <c r="F11"/>
  <c r="E11"/>
  <c r="G11"/>
  <c r="L6"/>
  <c r="J6"/>
  <c r="K6" s="1"/>
  <c r="I6"/>
  <c r="J10"/>
  <c r="I10"/>
  <c r="L10" s="1"/>
  <c r="L11" l="1"/>
  <c r="I11"/>
  <c r="K10"/>
</calcChain>
</file>

<file path=xl/sharedStrings.xml><?xml version="1.0" encoding="utf-8"?>
<sst xmlns="http://schemas.openxmlformats.org/spreadsheetml/2006/main" count="32" uniqueCount="30">
  <si>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</si>
  <si>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</si>
  <si>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</si>
  <si>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</si>
  <si>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</si>
  <si>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</si>
  <si>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</si>
  <si>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</si>
  <si>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</si>
  <si>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</si>
  <si>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</si>
  <si>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</si>
  <si>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</si>
  <si>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Итого</t>
  </si>
  <si>
    <t>Совокупность цен, используемых в расчете при определении НМЦК, принимается однородной.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</si>
  <si>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</si>
  <si>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Коммерческое предложение Поставщик №3</t>
  </si>
  <si>
    <t>1.</t>
  </si>
  <si>
    <t>Усл.ед.</t>
  </si>
  <si>
    <t>Текущий ремонт  автомобиля TOYOTA Camry
VIN XW7BK40KX0S004047
год изготовления 2010                                                 ОКПД-2 45.20.11.519                        в т.ч.:</t>
  </si>
  <si>
    <t xml:space="preserve">Замена рейки рулевой в сборе с наконечниками с учетом работы и приобретения запасных частей (рейка рулевая)
</t>
  </si>
  <si>
    <t xml:space="preserve">Замена Шруса внутреннего с учетом работы и приобретения запасных частей (шрус внутренний) 
</t>
  </si>
  <si>
    <t>Очиститель деталей</t>
  </si>
  <si>
    <t>Шт.</t>
  </si>
  <si>
    <t>Масло трансмиссионное</t>
  </si>
  <si>
    <t>Л.</t>
  </si>
  <si>
    <t>Регулировка развал-схождение двух осей</t>
  </si>
  <si>
    <t>В соответствии с письмом Министерства финансов РФ № 24-01-09/58179 от 08.09.2017г. Начальная (максимальная) цена контракта определена по минимальной стоимости предложения и составляет- 45 840,00</t>
  </si>
  <si>
    <t>Дата подготовки обоснования НМЦК: "14" августа 2026 года</t>
  </si>
  <si>
    <r>
      <t xml:space="preserve">коэффициент вариации цен V (%)           </t>
    </r>
    <r>
      <rPr>
        <i/>
        <sz val="8"/>
        <rFont val="Times New Roman"/>
        <family val="1"/>
        <charset val="204"/>
      </rPr>
      <t xml:space="preserve">         (не должен превышать 33%)</t>
    </r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</si>
</sst>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#,##0.00000"/>
  </numFmts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3" fillId="0" borderId="0" xfId="0" applyFont="1" applyFill="1" applyAlignment="1">
      <alignment wrapText="1"/>
    </xf>
    <xf numFmtId="4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textRotation="90" wrapText="1"/>
    </xf>
    <xf numFmtId="0" fontId="2" fillId="0" borderId="2" xfId="0" applyFont="1" applyFill="1" applyBorder="1" applyAlignment="1">
      <alignment horizontal="center" vertical="top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3</xdr:row>
      <xdr:rowOff>952500</xdr:rowOff>
    </xdr:from>
    <xdr:to>
      <xdr:col>11</xdr:col>
      <xdr:colOff>0</xdr:colOff>
      <xdr:row>3</xdr:row>
      <xdr:rowOff>1303020</xdr:rowOff>
    </xdr:to>
    <xdr:pic>
      <xdr:nvPicPr>
        <xdr:cNvPr id="6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7040" y="2331720"/>
          <a:ext cx="8382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</xdr:colOff>
      <xdr:row>3</xdr:row>
      <xdr:rowOff>922020</xdr:rowOff>
    </xdr:from>
    <xdr:to>
      <xdr:col>9</xdr:col>
      <xdr:colOff>594360</xdr:colOff>
      <xdr:row>3</xdr:row>
      <xdr:rowOff>1363980</xdr:rowOff>
    </xdr:to>
    <xdr:pic>
      <xdr:nvPicPr>
        <xdr:cNvPr id="6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95060" y="2301240"/>
          <a:ext cx="57912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15240</xdr:colOff>
      <xdr:row>3</xdr:row>
      <xdr:rowOff>1600200</xdr:rowOff>
    </xdr:from>
    <xdr:to>
      <xdr:col>11</xdr:col>
      <xdr:colOff>1104900</xdr:colOff>
      <xdr:row>3</xdr:row>
      <xdr:rowOff>1965960</xdr:rowOff>
    </xdr:to>
    <xdr:pic>
      <xdr:nvPicPr>
        <xdr:cNvPr id="675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0480" y="2979420"/>
          <a:ext cx="108966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274320</xdr:colOff>
      <xdr:row>3</xdr:row>
      <xdr:rowOff>1402080</xdr:rowOff>
    </xdr:from>
    <xdr:to>
      <xdr:col>11</xdr:col>
      <xdr:colOff>426720</xdr:colOff>
      <xdr:row>3</xdr:row>
      <xdr:rowOff>1630680</xdr:rowOff>
    </xdr:to>
    <xdr:pic>
      <xdr:nvPicPr>
        <xdr:cNvPr id="67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09560" y="27813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32"/>
  <sheetViews>
    <sheetView tabSelected="1" topLeftCell="A7" workbookViewId="0">
      <selection activeCell="B6" sqref="B6"/>
    </sheetView>
  </sheetViews>
  <sheetFormatPr defaultColWidth="9.21875" defaultRowHeight="13.2"/>
  <cols>
    <col min="1" max="1" width="3.21875" style="1" customWidth="1"/>
    <col min="2" max="2" width="28.44140625" style="1" customWidth="1"/>
    <col min="3" max="3" width="7.77734375" style="1" customWidth="1"/>
    <col min="4" max="4" width="8.6640625" style="1" customWidth="1"/>
    <col min="5" max="5" width="11.44140625" style="1" customWidth="1"/>
    <col min="6" max="7" width="10.6640625" style="1" customWidth="1"/>
    <col min="8" max="8" width="5.5546875" style="1" customWidth="1"/>
    <col min="9" max="9" width="13.5546875" style="1" customWidth="1"/>
    <col min="10" max="10" width="8.6640625" style="1" customWidth="1"/>
    <col min="11" max="11" width="12.5546875" style="1" customWidth="1"/>
    <col min="12" max="12" width="16.109375" style="1" customWidth="1"/>
    <col min="13" max="13" width="9.21875" style="1"/>
    <col min="14" max="14" width="9.21875" style="2"/>
    <col min="15" max="16" width="9.21875" style="1"/>
    <col min="17" max="17" width="9.21875" style="2"/>
    <col min="18" max="16384" width="9.21875" style="1"/>
  </cols>
  <sheetData>
    <row r="1" spans="1:18" ht="12" customHeight="1"/>
    <row r="2" spans="1:18" ht="39" customHeight="1">
      <c r="A2" s="23" t="s">
        <v>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8" ht="39" customHeight="1">
      <c r="A3" s="26" t="s">
        <v>0</v>
      </c>
      <c r="B3" s="26" t="s">
        <v>2</v>
      </c>
      <c r="C3" s="27" t="s">
        <v>1</v>
      </c>
      <c r="D3" s="27" t="s">
        <v>3</v>
      </c>
      <c r="E3" s="28" t="s">
        <v>10</v>
      </c>
      <c r="F3" s="29"/>
      <c r="G3" s="29"/>
      <c r="H3" s="30"/>
      <c r="I3" s="31" t="s">
        <v>8</v>
      </c>
      <c r="J3" s="31"/>
      <c r="K3" s="31"/>
      <c r="L3" s="32" t="s">
        <v>9</v>
      </c>
    </row>
    <row r="4" spans="1:18" ht="174" customHeight="1">
      <c r="A4" s="27"/>
      <c r="B4" s="27"/>
      <c r="C4" s="33"/>
      <c r="D4" s="33"/>
      <c r="E4" s="34" t="s">
        <v>11</v>
      </c>
      <c r="F4" s="34" t="s">
        <v>12</v>
      </c>
      <c r="G4" s="34" t="s">
        <v>16</v>
      </c>
      <c r="H4" s="35" t="s">
        <v>6</v>
      </c>
      <c r="I4" s="32" t="s">
        <v>5</v>
      </c>
      <c r="J4" s="32" t="s">
        <v>4</v>
      </c>
      <c r="K4" s="32" t="s">
        <v>29</v>
      </c>
      <c r="L4" s="32" t="s">
        <v>15</v>
      </c>
    </row>
    <row r="5" spans="1:18" ht="84" customHeight="1">
      <c r="A5" s="19" t="s">
        <v>17</v>
      </c>
      <c r="B5" s="17" t="s">
        <v>19</v>
      </c>
      <c r="C5" s="5"/>
      <c r="D5" s="7"/>
      <c r="E5" s="8"/>
      <c r="F5" s="8"/>
      <c r="G5" s="8"/>
      <c r="H5" s="9"/>
      <c r="I5" s="10"/>
      <c r="J5" s="11"/>
      <c r="K5" s="11"/>
      <c r="L5" s="9"/>
    </row>
    <row r="6" spans="1:18" ht="60" customHeight="1">
      <c r="A6" s="19"/>
      <c r="B6" s="6" t="s">
        <v>20</v>
      </c>
      <c r="C6" s="5" t="s">
        <v>18</v>
      </c>
      <c r="D6" s="7">
        <v>1</v>
      </c>
      <c r="E6" s="24">
        <v>29500</v>
      </c>
      <c r="F6" s="24">
        <v>30975</v>
      </c>
      <c r="G6" s="24">
        <v>31860</v>
      </c>
      <c r="H6" s="9"/>
      <c r="I6" s="25">
        <f t="shared" ref="I6:I9" si="0">AVERAGE(E6:G6)</f>
        <v>30778.333333333332</v>
      </c>
      <c r="J6" s="11">
        <f t="shared" ref="J6:J9" si="1">STDEV(E6:G6)</f>
        <v>1192.2283058765438</v>
      </c>
      <c r="K6" s="11">
        <f t="shared" ref="K6:K9" si="2">J6/I6*100</f>
        <v>3.8735960552657516</v>
      </c>
      <c r="L6" s="20">
        <f t="shared" ref="L6:L9" si="3">SUM(I6)</f>
        <v>30778.333333333332</v>
      </c>
    </row>
    <row r="7" spans="1:18" ht="54.6" customHeight="1">
      <c r="A7" s="19"/>
      <c r="B7" s="6" t="s">
        <v>21</v>
      </c>
      <c r="C7" s="5" t="s">
        <v>18</v>
      </c>
      <c r="D7" s="7">
        <v>1</v>
      </c>
      <c r="E7" s="24">
        <v>11500</v>
      </c>
      <c r="F7" s="24">
        <v>12075</v>
      </c>
      <c r="G7" s="24">
        <v>12420</v>
      </c>
      <c r="H7" s="9"/>
      <c r="I7" s="25">
        <f t="shared" si="0"/>
        <v>11998.333333333334</v>
      </c>
      <c r="J7" s="11">
        <f t="shared" si="1"/>
        <v>464.76696669765943</v>
      </c>
      <c r="K7" s="11">
        <f t="shared" si="2"/>
        <v>3.8735960552659487</v>
      </c>
      <c r="L7" s="20">
        <f t="shared" si="3"/>
        <v>11998.333333333334</v>
      </c>
    </row>
    <row r="8" spans="1:18" ht="17.399999999999999" customHeight="1">
      <c r="A8" s="19"/>
      <c r="B8" s="6" t="s">
        <v>22</v>
      </c>
      <c r="C8" s="5" t="s">
        <v>23</v>
      </c>
      <c r="D8" s="7">
        <v>1</v>
      </c>
      <c r="E8" s="24">
        <v>600</v>
      </c>
      <c r="F8" s="24">
        <v>630</v>
      </c>
      <c r="G8" s="24">
        <v>648</v>
      </c>
      <c r="H8" s="9"/>
      <c r="I8" s="25">
        <f t="shared" si="0"/>
        <v>626</v>
      </c>
      <c r="J8" s="11">
        <f t="shared" si="1"/>
        <v>24.248711305964282</v>
      </c>
      <c r="K8" s="11">
        <f t="shared" si="2"/>
        <v>3.8735960552658599</v>
      </c>
      <c r="L8" s="20">
        <f t="shared" si="3"/>
        <v>626</v>
      </c>
    </row>
    <row r="9" spans="1:18" ht="22.2" customHeight="1">
      <c r="A9" s="19"/>
      <c r="B9" s="6" t="s">
        <v>24</v>
      </c>
      <c r="C9" s="5" t="s">
        <v>25</v>
      </c>
      <c r="D9" s="7">
        <v>2</v>
      </c>
      <c r="E9" s="24">
        <v>1740</v>
      </c>
      <c r="F9" s="24">
        <v>1827</v>
      </c>
      <c r="G9" s="24">
        <v>1879.2</v>
      </c>
      <c r="H9" s="9"/>
      <c r="I9" s="25">
        <f t="shared" si="0"/>
        <v>1815.3999999999999</v>
      </c>
      <c r="J9" s="11">
        <f t="shared" si="1"/>
        <v>70.321262787303567</v>
      </c>
      <c r="K9" s="11">
        <f t="shared" si="2"/>
        <v>3.8735960552662538</v>
      </c>
      <c r="L9" s="20">
        <f t="shared" si="3"/>
        <v>1815.3999999999999</v>
      </c>
    </row>
    <row r="10" spans="1:18" ht="30" customHeight="1">
      <c r="A10" s="4"/>
      <c r="B10" s="6" t="s">
        <v>26</v>
      </c>
      <c r="C10" s="5" t="s">
        <v>18</v>
      </c>
      <c r="D10" s="7">
        <v>1</v>
      </c>
      <c r="E10" s="24">
        <v>2500</v>
      </c>
      <c r="F10" s="24">
        <v>2625</v>
      </c>
      <c r="G10" s="24">
        <v>2700</v>
      </c>
      <c r="H10" s="9"/>
      <c r="I10" s="25">
        <f t="shared" ref="I10:I11" si="4">AVERAGE(E10:G10)</f>
        <v>2608.3333333333335</v>
      </c>
      <c r="J10" s="11">
        <f t="shared" ref="J10" si="5">STDEV(E10:G10)</f>
        <v>101.03629710818758</v>
      </c>
      <c r="K10" s="11">
        <f t="shared" ref="K10" si="6">J10/I10*100</f>
        <v>3.8735960552659772</v>
      </c>
      <c r="L10" s="20">
        <f t="shared" ref="L10" si="7">SUM(I10)</f>
        <v>2608.3333333333335</v>
      </c>
    </row>
    <row r="11" spans="1:18" ht="22.2" customHeight="1">
      <c r="A11" s="4"/>
      <c r="B11" s="18" t="s">
        <v>13</v>
      </c>
      <c r="C11" s="5"/>
      <c r="D11" s="7"/>
      <c r="E11" s="24">
        <f>SUM(E6:E10)</f>
        <v>45840</v>
      </c>
      <c r="F11" s="24">
        <f>SUM(F6:F10)</f>
        <v>48132</v>
      </c>
      <c r="G11" s="24">
        <f>SUM(G6:G10)</f>
        <v>49507.199999999997</v>
      </c>
      <c r="H11" s="9"/>
      <c r="I11" s="25">
        <f t="shared" si="4"/>
        <v>47826.400000000001</v>
      </c>
      <c r="J11" s="11"/>
      <c r="K11" s="11"/>
      <c r="L11" s="20">
        <f>SUM(L6:L10)</f>
        <v>47826.400000000001</v>
      </c>
    </row>
    <row r="12" spans="1:18" ht="9" customHeight="1">
      <c r="E12" s="3"/>
    </row>
    <row r="13" spans="1:18" ht="13.8">
      <c r="A13" s="12"/>
      <c r="B13" s="12" t="s">
        <v>14</v>
      </c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2"/>
    </row>
    <row r="14" spans="1:18" ht="13.8" hidden="1" customHeight="1">
      <c r="A14" s="12"/>
      <c r="B14" s="12"/>
      <c r="C14" s="12"/>
      <c r="D14" s="12"/>
      <c r="E14" s="13"/>
      <c r="F14" s="12"/>
      <c r="G14" s="12"/>
      <c r="H14" s="12"/>
      <c r="I14" s="12"/>
      <c r="J14" s="12"/>
      <c r="K14" s="12"/>
      <c r="L14" s="12"/>
      <c r="M14" s="12"/>
    </row>
    <row r="15" spans="1:18" ht="31.8" customHeight="1">
      <c r="A15" s="12"/>
      <c r="B15" s="22" t="s">
        <v>27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14"/>
      <c r="N15" s="15"/>
      <c r="O15" s="16"/>
      <c r="P15" s="16"/>
      <c r="Q15" s="15"/>
      <c r="R15" s="16"/>
    </row>
    <row r="16" spans="1:18" ht="7.8" customHeight="1">
      <c r="A16" s="12"/>
      <c r="B16" s="12"/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2"/>
    </row>
    <row r="17" spans="1:13" ht="14.4" customHeight="1">
      <c r="A17" s="12"/>
      <c r="B17" s="21" t="s">
        <v>28</v>
      </c>
      <c r="C17" s="21"/>
      <c r="D17" s="21"/>
      <c r="E17" s="21"/>
      <c r="F17" s="21"/>
      <c r="G17" s="21"/>
      <c r="H17" s="21"/>
      <c r="I17" s="12"/>
      <c r="J17" s="12"/>
      <c r="K17" s="12"/>
      <c r="L17" s="12"/>
      <c r="M17" s="12"/>
    </row>
    <row r="18" spans="1:13" ht="14.4" customHeight="1">
      <c r="A18" s="12"/>
      <c r="B18" s="21"/>
      <c r="C18" s="21"/>
      <c r="D18" s="21"/>
      <c r="E18" s="21"/>
      <c r="F18" s="21"/>
      <c r="G18" s="21"/>
      <c r="H18" s="21"/>
      <c r="I18" s="21"/>
      <c r="J18" s="12"/>
      <c r="K18" s="12"/>
      <c r="L18" s="12"/>
      <c r="M18" s="12"/>
    </row>
    <row r="19" spans="1:13" ht="13.2" customHeight="1">
      <c r="E19" s="3"/>
    </row>
    <row r="20" spans="1:13">
      <c r="E20" s="3"/>
    </row>
    <row r="21" spans="1:13">
      <c r="E21" s="3"/>
    </row>
    <row r="22" spans="1:13">
      <c r="E22" s="3"/>
    </row>
    <row r="23" spans="1:13">
      <c r="E23" s="3"/>
    </row>
    <row r="24" spans="1:13">
      <c r="E24" s="3"/>
    </row>
    <row r="25" spans="1:13">
      <c r="E25" s="3"/>
    </row>
    <row r="26" spans="1:13">
      <c r="E26" s="3"/>
    </row>
    <row r="27" spans="1:13">
      <c r="E27" s="3"/>
    </row>
    <row r="28" spans="1:13">
      <c r="E28" s="3"/>
    </row>
    <row r="29" spans="1:13">
      <c r="E29" s="3"/>
    </row>
    <row r="30" spans="1:13">
      <c r="E30" s="3"/>
    </row>
    <row r="31" spans="1:13">
      <c r="E31" s="3"/>
    </row>
    <row r="32" spans="1:13">
      <c r="E32" s="3"/>
    </row>
  </sheetData>
  <mergeCells count="10">
    <mergeCell ref="B17:H17"/>
    <mergeCell ref="B18:I18"/>
    <mergeCell ref="B15:L15"/>
    <mergeCell ref="A2:L2"/>
    <mergeCell ref="A3:A4"/>
    <mergeCell ref="B3:B4"/>
    <mergeCell ref="C3:C4"/>
    <mergeCell ref="D3:D4"/>
    <mergeCell ref="E3:H3"/>
    <mergeCell ref="I3:K3"/>
  </mergeCells>
  <pageMargins left="0.78740157480314965" right="0" top="0" bottom="0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Текущий ремонт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2026-08-19T08:49:27Z</cp:lastPrinted>
  <dcterms:created xsi:type="dcterms:W3CDTF">2014-01-15T18:15:09Z</dcterms:created>
  <dcterms:modified xsi:type="dcterms:W3CDTF">2026-08-19T08:52:23Z</dcterms:modified>
</cp:coreProperties>
</file>