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avrovDN\Desktop\Работа\2026\Март\27.03.2026\2.ТЗ кондиционирования\На ЕАТ Березку\"/>
    </mc:Choice>
  </mc:AlternateContent>
  <bookViews>
    <workbookView xWindow="0" yWindow="0" windowWidth="28800" windowHeight="12135" tabRatio="727"/>
  </bookViews>
  <sheets>
    <sheet name="НМЦК" sheetId="7" r:id="rId1"/>
    <sheet name="ОНМЦ (Исх)" sheetId="8" state="hidden" r:id="rId2"/>
    <sheet name="НМЦК проектно-сметным методом" sheetId="4" state="hidden" r:id="rId3"/>
  </sheets>
  <definedNames>
    <definedName name="_xlnm._FilterDatabase" localSheetId="0" hidden="1">НМЦК!$B$10:$O$16</definedName>
    <definedName name="_xlnm._FilterDatabase" localSheetId="1" hidden="1">'ОНМЦ (Исх)'!$B$2:$O$67</definedName>
  </definedNames>
  <calcPr calcId="152511"/>
</workbook>
</file>

<file path=xl/calcChain.xml><?xml version="1.0" encoding="utf-8"?>
<calcChain xmlns="http://schemas.openxmlformats.org/spreadsheetml/2006/main">
  <c r="M12" i="7" l="1"/>
  <c r="I12" i="7" l="1"/>
  <c r="L12" i="7" s="1"/>
  <c r="N12" i="7" s="1"/>
  <c r="O12" i="7" l="1"/>
  <c r="O13" i="7" s="1"/>
  <c r="J12" i="7"/>
  <c r="K12" i="7" s="1"/>
  <c r="J63" i="8" l="1"/>
  <c r="K63" i="8" s="1"/>
  <c r="I63" i="8"/>
  <c r="L63" i="8" s="1"/>
  <c r="M63" i="8" s="1"/>
  <c r="N63" i="8" s="1"/>
  <c r="O63" i="8" s="1"/>
  <c r="G62" i="8"/>
  <c r="H62" i="8" s="1"/>
  <c r="G61" i="8"/>
  <c r="G60" i="8"/>
  <c r="H59" i="8"/>
  <c r="G59" i="8"/>
  <c r="L58" i="8"/>
  <c r="M58" i="8" s="1"/>
  <c r="N58" i="8" s="1"/>
  <c r="J58" i="8"/>
  <c r="K58" i="8" s="1"/>
  <c r="I58" i="8"/>
  <c r="G57" i="8"/>
  <c r="H56" i="8"/>
  <c r="G56" i="8"/>
  <c r="J55" i="8"/>
  <c r="H55" i="8"/>
  <c r="G55" i="8"/>
  <c r="N54" i="8"/>
  <c r="L54" i="8"/>
  <c r="M54" i="8" s="1"/>
  <c r="J54" i="8"/>
  <c r="K54" i="8" s="1"/>
  <c r="H54" i="8"/>
  <c r="I54" i="8" s="1"/>
  <c r="G54" i="8"/>
  <c r="G53" i="8"/>
  <c r="G52" i="8"/>
  <c r="G51" i="8"/>
  <c r="N50" i="8"/>
  <c r="O50" i="8" s="1"/>
  <c r="J50" i="8"/>
  <c r="H50" i="8"/>
  <c r="G50" i="8"/>
  <c r="I50" i="8" s="1"/>
  <c r="L50" i="8" s="1"/>
  <c r="M50" i="8" s="1"/>
  <c r="G49" i="8"/>
  <c r="G48" i="8"/>
  <c r="G47" i="8"/>
  <c r="G46" i="8"/>
  <c r="G45" i="8"/>
  <c r="G44" i="8"/>
  <c r="K43" i="8"/>
  <c r="J43" i="8"/>
  <c r="I43" i="8"/>
  <c r="L43" i="8" s="1"/>
  <c r="M43" i="8" s="1"/>
  <c r="N43" i="8" s="1"/>
  <c r="G43" i="8"/>
  <c r="H43" i="8" s="1"/>
  <c r="J42" i="8"/>
  <c r="H42" i="8"/>
  <c r="G42" i="8"/>
  <c r="I41" i="8"/>
  <c r="L41" i="8" s="1"/>
  <c r="M41" i="8" s="1"/>
  <c r="N41" i="8" s="1"/>
  <c r="H41" i="8"/>
  <c r="J41" i="8" s="1"/>
  <c r="K41" i="8" s="1"/>
  <c r="G41" i="8"/>
  <c r="I40" i="8"/>
  <c r="L40" i="8" s="1"/>
  <c r="M40" i="8" s="1"/>
  <c r="N40" i="8" s="1"/>
  <c r="O40" i="8" s="1"/>
  <c r="G40" i="8"/>
  <c r="H40" i="8" s="1"/>
  <c r="G39" i="8"/>
  <c r="L38" i="8"/>
  <c r="M38" i="8" s="1"/>
  <c r="N38" i="8" s="1"/>
  <c r="J38" i="8"/>
  <c r="K38" i="8" s="1"/>
  <c r="I38" i="8"/>
  <c r="H38" i="8"/>
  <c r="G38" i="8"/>
  <c r="G37" i="8"/>
  <c r="I36" i="8"/>
  <c r="L36" i="8" s="1"/>
  <c r="M36" i="8" s="1"/>
  <c r="N36" i="8" s="1"/>
  <c r="O36" i="8" s="1"/>
  <c r="H36" i="8"/>
  <c r="G36" i="8"/>
  <c r="J35" i="8"/>
  <c r="K35" i="8" s="1"/>
  <c r="I35" i="8"/>
  <c r="L35" i="8" s="1"/>
  <c r="M35" i="8" s="1"/>
  <c r="N35" i="8" s="1"/>
  <c r="R35" i="8" s="1"/>
  <c r="G35" i="8"/>
  <c r="H35" i="8" s="1"/>
  <c r="I34" i="8"/>
  <c r="L34" i="8" s="1"/>
  <c r="M34" i="8" s="1"/>
  <c r="N34" i="8" s="1"/>
  <c r="R34" i="8" s="1"/>
  <c r="H34" i="8"/>
  <c r="G34" i="8"/>
  <c r="I33" i="8"/>
  <c r="L33" i="8" s="1"/>
  <c r="M33" i="8" s="1"/>
  <c r="N33" i="8" s="1"/>
  <c r="G33" i="8"/>
  <c r="H33" i="8" s="1"/>
  <c r="H32" i="8"/>
  <c r="G32" i="8"/>
  <c r="G31" i="8"/>
  <c r="G30" i="8"/>
  <c r="K29" i="8"/>
  <c r="J29" i="8"/>
  <c r="I29" i="8"/>
  <c r="L29" i="8" s="1"/>
  <c r="M29" i="8" s="1"/>
  <c r="N29" i="8" s="1"/>
  <c r="G29" i="8"/>
  <c r="H29" i="8" s="1"/>
  <c r="I28" i="8"/>
  <c r="L28" i="8" s="1"/>
  <c r="M28" i="8" s="1"/>
  <c r="N28" i="8" s="1"/>
  <c r="O28" i="8" s="1"/>
  <c r="H28" i="8"/>
  <c r="G28" i="8"/>
  <c r="J27" i="8"/>
  <c r="I27" i="8"/>
  <c r="L27" i="8" s="1"/>
  <c r="M27" i="8" s="1"/>
  <c r="N27" i="8" s="1"/>
  <c r="R27" i="8" s="1"/>
  <c r="G27" i="8"/>
  <c r="H27" i="8" s="1"/>
  <c r="I26" i="8"/>
  <c r="L26" i="8" s="1"/>
  <c r="M26" i="8" s="1"/>
  <c r="N26" i="8" s="1"/>
  <c r="H26" i="8"/>
  <c r="G26" i="8"/>
  <c r="M25" i="8"/>
  <c r="N25" i="8" s="1"/>
  <c r="J25" i="8"/>
  <c r="K25" i="8" s="1"/>
  <c r="I25" i="8"/>
  <c r="L25" i="8" s="1"/>
  <c r="H25" i="8"/>
  <c r="G25" i="8"/>
  <c r="H24" i="8"/>
  <c r="G24" i="8"/>
  <c r="J23" i="8"/>
  <c r="I23" i="8"/>
  <c r="L23" i="8" s="1"/>
  <c r="M23" i="8" s="1"/>
  <c r="N23" i="8" s="1"/>
  <c r="H23" i="8"/>
  <c r="G23" i="8"/>
  <c r="J22" i="8"/>
  <c r="H22" i="8"/>
  <c r="G22" i="8"/>
  <c r="H21" i="8"/>
  <c r="I21" i="8" s="1"/>
  <c r="L21" i="8" s="1"/>
  <c r="M21" i="8" s="1"/>
  <c r="N21" i="8" s="1"/>
  <c r="O21" i="8" s="1"/>
  <c r="G21" i="8"/>
  <c r="H20" i="8"/>
  <c r="I20" i="8" s="1"/>
  <c r="L20" i="8" s="1"/>
  <c r="M20" i="8" s="1"/>
  <c r="N20" i="8" s="1"/>
  <c r="O20" i="8" s="1"/>
  <c r="G20" i="8"/>
  <c r="G19" i="8"/>
  <c r="H19" i="8" s="1"/>
  <c r="G18" i="8"/>
  <c r="J17" i="8"/>
  <c r="K17" i="8" s="1"/>
  <c r="I17" i="8"/>
  <c r="L17" i="8" s="1"/>
  <c r="M17" i="8" s="1"/>
  <c r="N17" i="8" s="1"/>
  <c r="G17" i="8"/>
  <c r="H17" i="8" s="1"/>
  <c r="I16" i="8"/>
  <c r="L16" i="8" s="1"/>
  <c r="M16" i="8" s="1"/>
  <c r="N16" i="8" s="1"/>
  <c r="H16" i="8"/>
  <c r="G16" i="8"/>
  <c r="J15" i="8"/>
  <c r="K15" i="8" s="1"/>
  <c r="I15" i="8"/>
  <c r="L15" i="8" s="1"/>
  <c r="M15" i="8" s="1"/>
  <c r="N15" i="8" s="1"/>
  <c r="G15" i="8"/>
  <c r="H15" i="8" s="1"/>
  <c r="H14" i="8"/>
  <c r="I14" i="8" s="1"/>
  <c r="L14" i="8" s="1"/>
  <c r="M14" i="8" s="1"/>
  <c r="N14" i="8" s="1"/>
  <c r="G14" i="8"/>
  <c r="G13" i="8"/>
  <c r="H13" i="8" s="1"/>
  <c r="G12" i="8"/>
  <c r="G11" i="8"/>
  <c r="H11" i="8" s="1"/>
  <c r="J10" i="8"/>
  <c r="H10" i="8"/>
  <c r="G10" i="8"/>
  <c r="H9" i="8"/>
  <c r="G9" i="8"/>
  <c r="G8" i="8"/>
  <c r="H8" i="8" s="1"/>
  <c r="H7" i="8"/>
  <c r="G7" i="8"/>
  <c r="J7" i="8" s="1"/>
  <c r="G6" i="8"/>
  <c r="H6" i="8" s="1"/>
  <c r="H5" i="8"/>
  <c r="G5" i="8"/>
  <c r="J5" i="8" s="1"/>
  <c r="G4" i="8"/>
  <c r="H4" i="8" s="1"/>
  <c r="R14" i="8" l="1"/>
  <c r="O14" i="8"/>
  <c r="R17" i="8"/>
  <c r="O17" i="8"/>
  <c r="R26" i="8"/>
  <c r="O26" i="8"/>
  <c r="R33" i="8"/>
  <c r="O33" i="8"/>
  <c r="J6" i="8"/>
  <c r="I6" i="8"/>
  <c r="L6" i="8" s="1"/>
  <c r="M6" i="8" s="1"/>
  <c r="N6" i="8" s="1"/>
  <c r="J4" i="8"/>
  <c r="K4" i="8" s="1"/>
  <c r="I4" i="8"/>
  <c r="L4" i="8" s="1"/>
  <c r="M4" i="8" s="1"/>
  <c r="N4" i="8" s="1"/>
  <c r="O23" i="8"/>
  <c r="R23" i="8"/>
  <c r="R25" i="8"/>
  <c r="O25" i="8"/>
  <c r="O41" i="8"/>
  <c r="R41" i="8"/>
  <c r="J8" i="8"/>
  <c r="K8" i="8" s="1"/>
  <c r="I8" i="8"/>
  <c r="L8" i="8" s="1"/>
  <c r="M8" i="8" s="1"/>
  <c r="N8" i="8" s="1"/>
  <c r="R15" i="8"/>
  <c r="O15" i="8"/>
  <c r="R16" i="8"/>
  <c r="O16" i="8"/>
  <c r="I18" i="8"/>
  <c r="L18" i="8" s="1"/>
  <c r="M18" i="8" s="1"/>
  <c r="N18" i="8" s="1"/>
  <c r="J9" i="8"/>
  <c r="K9" i="8" s="1"/>
  <c r="J11" i="8"/>
  <c r="J14" i="8"/>
  <c r="K14" i="8" s="1"/>
  <c r="J19" i="8"/>
  <c r="J20" i="8"/>
  <c r="K20" i="8" s="1"/>
  <c r="J21" i="8"/>
  <c r="K21" i="8" s="1"/>
  <c r="R28" i="8"/>
  <c r="R43" i="8"/>
  <c r="O43" i="8"/>
  <c r="J30" i="8"/>
  <c r="H30" i="8"/>
  <c r="I30" i="8"/>
  <c r="L30" i="8" s="1"/>
  <c r="M30" i="8" s="1"/>
  <c r="N30" i="8" s="1"/>
  <c r="O38" i="8"/>
  <c r="R38" i="8"/>
  <c r="O54" i="8"/>
  <c r="R54" i="8"/>
  <c r="J12" i="8"/>
  <c r="I5" i="8"/>
  <c r="L5" i="8" s="1"/>
  <c r="M5" i="8" s="1"/>
  <c r="N5" i="8" s="1"/>
  <c r="I7" i="8"/>
  <c r="L7" i="8" s="1"/>
  <c r="M7" i="8" s="1"/>
  <c r="N7" i="8" s="1"/>
  <c r="H12" i="8"/>
  <c r="I13" i="8"/>
  <c r="L13" i="8" s="1"/>
  <c r="M13" i="8" s="1"/>
  <c r="N13" i="8" s="1"/>
  <c r="K23" i="8"/>
  <c r="K27" i="8"/>
  <c r="R29" i="8"/>
  <c r="O29" i="8"/>
  <c r="O34" i="8"/>
  <c r="O35" i="8"/>
  <c r="I39" i="8"/>
  <c r="L39" i="8" s="1"/>
  <c r="M39" i="8" s="1"/>
  <c r="N39" i="8" s="1"/>
  <c r="O39" i="8" s="1"/>
  <c r="H39" i="8"/>
  <c r="J39" i="8"/>
  <c r="K39" i="8" s="1"/>
  <c r="J56" i="8"/>
  <c r="I56" i="8"/>
  <c r="L56" i="8" s="1"/>
  <c r="M56" i="8" s="1"/>
  <c r="N56" i="8" s="1"/>
  <c r="I9" i="8"/>
  <c r="L9" i="8" s="1"/>
  <c r="M9" i="8" s="1"/>
  <c r="N9" i="8" s="1"/>
  <c r="O9" i="8" s="1"/>
  <c r="I10" i="8"/>
  <c r="L10" i="8" s="1"/>
  <c r="M10" i="8" s="1"/>
  <c r="N10" i="8" s="1"/>
  <c r="O10" i="8" s="1"/>
  <c r="I11" i="8"/>
  <c r="L11" i="8" s="1"/>
  <c r="M11" i="8" s="1"/>
  <c r="N11" i="8" s="1"/>
  <c r="I12" i="8"/>
  <c r="L12" i="8" s="1"/>
  <c r="M12" i="8" s="1"/>
  <c r="N12" i="8" s="1"/>
  <c r="J13" i="8"/>
  <c r="J16" i="8"/>
  <c r="K16" i="8" s="1"/>
  <c r="H18" i="8"/>
  <c r="J18" i="8" s="1"/>
  <c r="K18" i="8" s="1"/>
  <c r="I19" i="8"/>
  <c r="L19" i="8" s="1"/>
  <c r="M19" i="8" s="1"/>
  <c r="N19" i="8" s="1"/>
  <c r="O19" i="8" s="1"/>
  <c r="I22" i="8"/>
  <c r="L22" i="8" s="1"/>
  <c r="M22" i="8" s="1"/>
  <c r="N22" i="8" s="1"/>
  <c r="I24" i="8"/>
  <c r="L24" i="8" s="1"/>
  <c r="M24" i="8" s="1"/>
  <c r="N24" i="8" s="1"/>
  <c r="J24" i="8"/>
  <c r="O27" i="8"/>
  <c r="H31" i="8"/>
  <c r="I31" i="8"/>
  <c r="L31" i="8" s="1"/>
  <c r="M31" i="8" s="1"/>
  <c r="N31" i="8" s="1"/>
  <c r="J31" i="8"/>
  <c r="I37" i="8"/>
  <c r="L37" i="8" s="1"/>
  <c r="M37" i="8" s="1"/>
  <c r="N37" i="8" s="1"/>
  <c r="H37" i="8"/>
  <c r="J37" i="8"/>
  <c r="K37" i="8" s="1"/>
  <c r="H44" i="8"/>
  <c r="I44" i="8" s="1"/>
  <c r="L44" i="8" s="1"/>
  <c r="M44" i="8" s="1"/>
  <c r="N44" i="8" s="1"/>
  <c r="H46" i="8"/>
  <c r="J46" i="8" s="1"/>
  <c r="R58" i="8"/>
  <c r="O58" i="8"/>
  <c r="J26" i="8"/>
  <c r="K26" i="8" s="1"/>
  <c r="J34" i="8"/>
  <c r="K34" i="8" s="1"/>
  <c r="I42" i="8"/>
  <c r="L42" i="8" s="1"/>
  <c r="M42" i="8" s="1"/>
  <c r="N42" i="8" s="1"/>
  <c r="O42" i="8" s="1"/>
  <c r="H48" i="8"/>
  <c r="I48" i="8" s="1"/>
  <c r="L48" i="8" s="1"/>
  <c r="M48" i="8" s="1"/>
  <c r="N48" i="8" s="1"/>
  <c r="K50" i="8"/>
  <c r="H52" i="8"/>
  <c r="I52" i="8" s="1"/>
  <c r="L52" i="8" s="1"/>
  <c r="M52" i="8" s="1"/>
  <c r="N52" i="8" s="1"/>
  <c r="I55" i="8"/>
  <c r="L55" i="8" s="1"/>
  <c r="M55" i="8" s="1"/>
  <c r="N55" i="8" s="1"/>
  <c r="J32" i="8"/>
  <c r="J45" i="8"/>
  <c r="K45" i="8" s="1"/>
  <c r="H45" i="8"/>
  <c r="I45" i="8" s="1"/>
  <c r="L45" i="8" s="1"/>
  <c r="M45" i="8" s="1"/>
  <c r="N45" i="8" s="1"/>
  <c r="J49" i="8"/>
  <c r="K49" i="8" s="1"/>
  <c r="H49" i="8"/>
  <c r="I49" i="8" s="1"/>
  <c r="L49" i="8" s="1"/>
  <c r="M49" i="8" s="1"/>
  <c r="N49" i="8" s="1"/>
  <c r="O49" i="8" s="1"/>
  <c r="H53" i="8"/>
  <c r="I53" i="8" s="1"/>
  <c r="L53" i="8" s="1"/>
  <c r="M53" i="8" s="1"/>
  <c r="N53" i="8" s="1"/>
  <c r="O53" i="8" s="1"/>
  <c r="I57" i="8"/>
  <c r="L57" i="8" s="1"/>
  <c r="M57" i="8" s="1"/>
  <c r="N57" i="8" s="1"/>
  <c r="J59" i="8"/>
  <c r="I59" i="8"/>
  <c r="L59" i="8" s="1"/>
  <c r="M59" i="8" s="1"/>
  <c r="N59" i="8" s="1"/>
  <c r="J62" i="8"/>
  <c r="I62" i="8"/>
  <c r="L62" i="8" s="1"/>
  <c r="M62" i="8" s="1"/>
  <c r="N62" i="8" s="1"/>
  <c r="O62" i="8" s="1"/>
  <c r="J28" i="8"/>
  <c r="K28" i="8" s="1"/>
  <c r="I32" i="8"/>
  <c r="L32" i="8" s="1"/>
  <c r="M32" i="8" s="1"/>
  <c r="N32" i="8" s="1"/>
  <c r="J33" i="8"/>
  <c r="K33" i="8" s="1"/>
  <c r="J36" i="8"/>
  <c r="K36" i="8" s="1"/>
  <c r="J40" i="8"/>
  <c r="K40" i="8" s="1"/>
  <c r="J47" i="8"/>
  <c r="K47" i="8" s="1"/>
  <c r="H47" i="8"/>
  <c r="I47" i="8" s="1"/>
  <c r="L47" i="8" s="1"/>
  <c r="M47" i="8" s="1"/>
  <c r="N47" i="8" s="1"/>
  <c r="H51" i="8"/>
  <c r="I51" i="8" s="1"/>
  <c r="L51" i="8" s="1"/>
  <c r="M51" i="8" s="1"/>
  <c r="N51" i="8" s="1"/>
  <c r="J60" i="8"/>
  <c r="H57" i="8"/>
  <c r="J57" i="8" s="1"/>
  <c r="H60" i="8"/>
  <c r="I60" i="8" s="1"/>
  <c r="L60" i="8" s="1"/>
  <c r="M60" i="8" s="1"/>
  <c r="N60" i="8" s="1"/>
  <c r="O60" i="8" s="1"/>
  <c r="H61" i="8"/>
  <c r="J61" i="8" s="1"/>
  <c r="R44" i="8" l="1"/>
  <c r="O44" i="8"/>
  <c r="K7" i="8"/>
  <c r="R4" i="8"/>
  <c r="O4" i="8"/>
  <c r="K60" i="8"/>
  <c r="O32" i="8"/>
  <c r="R32" i="8"/>
  <c r="R59" i="8"/>
  <c r="O59" i="8"/>
  <c r="R52" i="8"/>
  <c r="O52" i="8"/>
  <c r="R48" i="8"/>
  <c r="O48" i="8"/>
  <c r="R31" i="8"/>
  <c r="O31" i="8"/>
  <c r="O24" i="8"/>
  <c r="R24" i="8"/>
  <c r="R7" i="8"/>
  <c r="O7" i="8"/>
  <c r="R30" i="8"/>
  <c r="O30" i="8"/>
  <c r="R51" i="8"/>
  <c r="O51" i="8"/>
  <c r="R57" i="8"/>
  <c r="O57" i="8"/>
  <c r="I61" i="8"/>
  <c r="L61" i="8" s="1"/>
  <c r="M61" i="8" s="1"/>
  <c r="N61" i="8" s="1"/>
  <c r="O61" i="8" s="1"/>
  <c r="I46" i="8"/>
  <c r="L46" i="8" s="1"/>
  <c r="M46" i="8" s="1"/>
  <c r="N46" i="8" s="1"/>
  <c r="R37" i="8"/>
  <c r="O37" i="8"/>
  <c r="O12" i="8"/>
  <c r="R12" i="8"/>
  <c r="O56" i="8"/>
  <c r="R56" i="8"/>
  <c r="R13" i="8"/>
  <c r="O13" i="8"/>
  <c r="K12" i="8"/>
  <c r="K30" i="8"/>
  <c r="R18" i="8"/>
  <c r="O18" i="8"/>
  <c r="K57" i="8"/>
  <c r="R47" i="8"/>
  <c r="O47" i="8"/>
  <c r="K62" i="8"/>
  <c r="J53" i="8"/>
  <c r="K53" i="8" s="1"/>
  <c r="R45" i="8"/>
  <c r="O45" i="8"/>
  <c r="R55" i="8"/>
  <c r="O55" i="8"/>
  <c r="J48" i="8"/>
  <c r="K48" i="8" s="1"/>
  <c r="J44" i="8"/>
  <c r="K44" i="8" s="1"/>
  <c r="K31" i="8"/>
  <c r="K24" i="8"/>
  <c r="R11" i="8"/>
  <c r="O11" i="8"/>
  <c r="K56" i="8"/>
  <c r="K55" i="8"/>
  <c r="K11" i="8"/>
  <c r="R8" i="8"/>
  <c r="O8" i="8"/>
  <c r="K10" i="8"/>
  <c r="R6" i="8"/>
  <c r="O6" i="8"/>
  <c r="J51" i="8"/>
  <c r="K51" i="8" s="1"/>
  <c r="K59" i="8"/>
  <c r="K32" i="8"/>
  <c r="J52" i="8"/>
  <c r="K52" i="8" s="1"/>
  <c r="R22" i="8"/>
  <c r="O22" i="8"/>
  <c r="K13" i="8"/>
  <c r="R5" i="8"/>
  <c r="O5" i="8"/>
  <c r="K42" i="8"/>
  <c r="K19" i="8"/>
  <c r="K22" i="8"/>
  <c r="K5" i="8"/>
  <c r="K6" i="8"/>
  <c r="K61" i="8" l="1"/>
  <c r="K46" i="8"/>
  <c r="R46" i="8"/>
  <c r="O46" i="8"/>
  <c r="O64" i="8" s="1"/>
  <c r="O66" i="8" s="1"/>
</calcChain>
</file>

<file path=xl/sharedStrings.xml><?xml version="1.0" encoding="utf-8"?>
<sst xmlns="http://schemas.openxmlformats.org/spreadsheetml/2006/main" count="186" uniqueCount="108">
  <si>
    <t xml:space="preserve"> * При определении Н(М)ЦК контракта Заказчиком применяется Приказ Минэкономразвития России от 02.10.2013 N 567 "Об утверждении Методических рекомендаций по применению методов определения начальной (максимальной) цены контракта, цены контракта, заключаемого с единственным поставщиком (подрядчиком, исполнителем)</t>
  </si>
  <si>
    <t>НМЦК контракта с учетом округления цены за единицу (руб.)</t>
  </si>
  <si>
    <t>Цена за единицу изм. с округлением (вниз) до сотых долей после запятой (руб.)</t>
  </si>
  <si>
    <t>Цена за единицу изм. (руб.)</t>
  </si>
  <si>
    <t>Среднее квадратичное отклонение</t>
  </si>
  <si>
    <t xml:space="preserve">Средняя арифметическая цена за единицу                      &lt;ц&gt; </t>
  </si>
  <si>
    <t>НМЦК, определяемая методом сопоставимых рыночных цен (анализа рынка)*</t>
  </si>
  <si>
    <t>Однородность совокупности значений выявленных цен, используемых в расчете НМЦК</t>
  </si>
  <si>
    <t>Коммерческие предложения (руб.)</t>
  </si>
  <si>
    <t>Кол-во</t>
  </si>
  <si>
    <t>Ед.изм.</t>
  </si>
  <si>
    <t xml:space="preserve">Наименование товара </t>
  </si>
  <si>
    <t>№ п/п</t>
  </si>
  <si>
    <t xml:space="preserve">Обоснование начальной (максимальной) цены контрата (НМЦК) </t>
  </si>
  <si>
    <t xml:space="preserve">КП №2 </t>
  </si>
  <si>
    <t xml:space="preserve">КП №3 </t>
  </si>
  <si>
    <t>КП №1</t>
  </si>
  <si>
    <t>\</t>
  </si>
  <si>
    <t>Исполнитель: контрактны управляющий __________________________ Д.Н. Мавров</t>
  </si>
  <si>
    <t>Предельная цена</t>
  </si>
  <si>
    <t>Отклонение</t>
  </si>
  <si>
    <t>-</t>
  </si>
  <si>
    <r>
      <t xml:space="preserve">коэффициент вариации цен V (%)           </t>
    </r>
    <r>
      <rPr>
        <i/>
        <sz val="11"/>
        <rFont val="Times New Roman"/>
        <family val="1"/>
        <charset val="204"/>
      </rPr>
      <t xml:space="preserve">         (не должен превышать 33%)</t>
    </r>
  </si>
  <si>
    <r>
      <rPr>
        <b/>
        <sz val="11"/>
        <rFont val="Times New Roman"/>
        <family val="1"/>
        <charset val="204"/>
      </rPr>
      <t>Расчет НМЦК по формуле</t>
    </r>
    <r>
      <rPr>
        <sz val="11"/>
        <rFont val="Times New Roman"/>
        <family val="1"/>
        <charset val="204"/>
      </rPr>
      <t xml:space="preserve">                                v - количество (объем) закупаемого товара (работы, услуги);
n - количество значений, используемых в расчете;
i - номер источника ценовой информации;
     - цена единицы
(Выбор по минимальной цене)</t>
    </r>
  </si>
  <si>
    <t>шт</t>
  </si>
  <si>
    <t>набор</t>
  </si>
  <si>
    <t>упак</t>
  </si>
  <si>
    <t>Лимиты 2025</t>
  </si>
  <si>
    <t>Блок бумажный для записей высотой 90мм, состоит из квадратных непроклеенных листов размером 90х90мм. Изготовлен из офсетной бумаги плотностью 100 г/м2 и белизной 92%. Цвет белый.</t>
  </si>
  <si>
    <t>Блок бумаги для заметок с клейким краем, размер 76х76мм, изготовлен из цветной бумаги плотностью 75г/м2, в упаковке 100 листов. Цвет неоновый желтый.</t>
  </si>
  <si>
    <t>Папка-скоросшиватель формата А4, механизм подшивки состоит из металлических усиков и планки для фиксации. Изготовлена из немелованного картона плотностью 450 г/м2. Сшивает до 300 листов. Цвет снаружи белый, внутри серый. Ширина корешка 3 см.</t>
  </si>
  <si>
    <t xml:space="preserve">Папка-уголок формата А4, изготовлена из гладкого полупрозрачного пластика плотностью 180 мкм. Специальная выемка для перелистывания листов облегчает работу с документами. </t>
  </si>
  <si>
    <t>Зажим для бумаг металлический шириной 15мм. Скрепляет 45 листов бумаги плотностью 80 г/м2. Цвет черный. 12 штук в упаковке.</t>
  </si>
  <si>
    <t>Зажим для бумаг металлический шириной 19мм. Скрепляет 60 листов бумаги плотностью 80 г/м2. Цвет черный. 12 штук в упаковке.</t>
  </si>
  <si>
    <t>Зажим для бумаг металлический шириной 25мм. Скрепляет 100 листов бумаги плотностью 80 г/м2. Цвет черный. 12 штук в упаковке.</t>
  </si>
  <si>
    <t>Зажим для бумаг металлический шириной 32мм. Скрепляет 140 листов бумаги плотностью 80 г/м2. Цвет черный. 12 штук в упаковке.</t>
  </si>
  <si>
    <t>Зажим для бумаг металлический шириной 41мм. Скрепляет 200 листов бумаги плотностью 80 г/м2. Цвет черный. 12 штук в упаковке.</t>
  </si>
  <si>
    <t>Зажим для бумаг металлический шириной 51мм. Скрепляет 230 листов бумаги плотностью 80 г/м2. Цвет черный. 12 штук в упаковке.</t>
  </si>
  <si>
    <t>Набор самоклеящихся этикеток-закладок в форме стрелок. Изготовлены из полупрозрачного пластика размером 45х12мм. В наборе 5 неоновых цветов по 25 листов. Цвета: голубой, зеленый, желтый, малиновый, оранжевый.</t>
  </si>
  <si>
    <t>Игла металлическая для прошивки документов с помощью нитей и обвязочных лент. Диаметр сечения 2 мм, длина ушка 7мм
Длина иглы 100 -125 мм.</t>
  </si>
  <si>
    <t>Карандаш чернографитный с ластиком, заточенный. Корпус шестигранный, изготовлен из дерева. Грифель диаметром 2 мм, средней степени твердости HB.</t>
  </si>
  <si>
    <t>Клей ПВА жидкий, предназначен для склеивания бумаги, картона, керамики, дерева, ткани, кожи, стекла. Пластиковый флакон объемом 65мл, с дозатором, пробка в виде "капельки" одевается на колпачок. Вес клея 65 грамм, цвет белый. Морозостойкий, при транспортировке допустимо снижение температуры до - 40°.</t>
  </si>
  <si>
    <t>Клей ПВА жидкий, универсальный, предназначен для склеивания бумаги, картона, керамики, дерева, ткани, кожи, стекла. Подходит для приклеивания стекловолоконных, виниловых и бумажных обоев. Может использоваться в качестве модификатора для улучшения технологических и адгезионных свойств сухих строительных смесей. Овальный пластиковый флакон объемом 1000 мл, без дозатора. Вес клея 1000 грамм, цвет белый. Морозостойкий.</t>
  </si>
  <si>
    <t>Клей-карандаш изготовлен на основе PVP, предназначен для склеивания бумаги, картона и фотобумаги. Вес 21 грамм,  морозостойкий, быстросохнущий, смываемый. Не содержит растворителей и вредных веществ, содержит глицерин.Температура хранения и транспортировки от -40 ⁰С до +40 ⁰С.</t>
  </si>
  <si>
    <t>Клейкая лента для канцелярских нужд  толщиной 35 мкм, изготовлена из полипропиленовой пленки со слоем акрилового клея. Ширина ленты 19 мм, длина намотки 33 метра, пластиковая втулка. Цвет прозрачный.</t>
  </si>
  <si>
    <t>Папка-регистратор с арочным механизмом формата A4 вертикальной ориентации. Изготовлена из картона, с внешней стороны обтянута полипропиленовой пленкой (РР) с текстурой "лен", с внутренней оклеена бумагой. На корешке шириной 75 мм пластиковый карман со сменной этикеткой для маркировки и кольцо для удобного захвата с полки. Нижние грани папки укреплены металлическим кантом, специальные прорези фиксируют папку в закрытом положении. На внутренней стороне папки есть реестр для записей. Поставляется в собранном виде. Цвет зеленый.</t>
  </si>
  <si>
    <t xml:space="preserve">Папка на резинках для документов формата А4, изготовлена из непрозрачного полипропилена с песчаной фактурой толщиной 500 мкм. Три клапана удерживают документы внутри, а угловые резинки плотно закрывают папку. Размер папки 230х320 мм, ширина корешка 25 мм. </t>
  </si>
  <si>
    <t xml:space="preserve">Папка-конверт формата А4 (размер 240х330 мм), треугольный клапан с пластиковой застежкой-кнопкой. Папка изготовлена из гладкого полупрозрачного пластика толщиной 180 мкм. </t>
  </si>
  <si>
    <t>Ластик высокополимерный, в составе материала присутствуют микрокапсулы специального растворяющего вещества, за счет которых происходит стирание. Данная технология позволяет не повреждать бумагу при многократном стирании. Размер ластика 39х21х10 мм, прямоугольный, в картонном держателе, цвет белый.</t>
  </si>
  <si>
    <t>Линейка для чертежных и измерительных работ, изготовлена из прочного полистирола черного цвета. Имеет безопасные закруглённые углы и одну контрастную белую миллиметровую шкалу длиной 30 см.</t>
  </si>
  <si>
    <t>Горизонтальный лоток для бумаг, изготовлен из гладкого полипропилена с волнистыми линиями.  Лотки можно устанавливать друг на друга, есть фиксаторы, их удерживающие. Ширина лотка 250 мм, высота 63 мм, глубина 340 мм. Цвет прозрачный</t>
  </si>
  <si>
    <t>Вертикальный лоток для бумаг, изготовлен из глянцевого полистирола. Устойчив, без передней стенки. Ширина лотка 90 мм, высота 240 мм, глубина 235 мм. Цвет черный.</t>
  </si>
  <si>
    <t>Вертикальный лоток для бумаг, изготовлен из глянцевого полистирола. Устойчив, на торце лотка есть захват для удобного вытягивания его с полки. Ширина лотка 70 мм, высота 253 мм, глубина 250 мм. Цвет черный.</t>
  </si>
  <si>
    <t>Лоток для бумаг горизонтальный для хранения бумажной продукции формата А4.  Лоток имеет сетчатую поверхность. Предусмотрена возможность установки одного лотка на другой. Изготовлен из качественного полипропилена. Глубина 340 мм.
Ширина 255 мм. Высота 70 мм. Вмещает до 300 листов. Цвет лотка – чёрный.</t>
  </si>
  <si>
    <t>Набор маркеров текстовыделителей с чернилами на водной основе. Плоский пластиковый корпус. Скошенный пишущий узел с толщиной линии письма от 1 до 5 мм. В наборе 4 цвета: желтый, зеленый, оранжевый, розовый.</t>
  </si>
  <si>
    <t xml:space="preserve">Нож канцелярский большой в пластиковом корпусе. Выдвижное многосекционное лезвие шириной 18 мм с пластиковыми направляющими. Ручная блокировка лезвия. </t>
  </si>
  <si>
    <t>Ножницы канцелярские длиной 21см черно-синего цвета с  прорезиненными асимметричными кольцами. Лезвия остроконечные изготовлены из нержавеющей стали двойной шлифовки толщиной 2 мм с титановым покрытием.</t>
  </si>
  <si>
    <t>Обложки для переплета документов формата А4. Изготовлены из картона плотностью 230 г/м2, фактура поверхности имитирует кожу. В упаковке 100 листов, цвет белый.</t>
  </si>
  <si>
    <t xml:space="preserve">Ручка гелевая с прозрачным пластиковым корпусом и металлическим наконечником, оснащена каучуковой манжеткой, предотвращающей скольжение пальцев при письме. Диаметр пишущего узла из карбида вольфрама составляет 0,5 мм, толщина линии письма 0,3 мм. Длина сменного стержня 130 мм. Цвет чернил синий. </t>
  </si>
  <si>
    <t>Ручка шариковая с прозрачным пластиковым корпусом, оснащена каучуковой манжеткой, предотвращающей скольжение пальцев при письме. Диаметр стандартного пишущего узла составляет 0,7 мм, толщина линии письма 0,3 мм, шарик из карбида вольфрама оставляет плотный и равномерный след. Чернила на масляной основе обеспечивают ультрагладкое письмо. Сменный стержень 142мм. Цвет чернил синий.</t>
  </si>
  <si>
    <t>Стальные скобы для степлера №24/6 оцинкованные. Сшивают до 20 листов. В картонной упаковке 1000 скоб. Цвет серебристый.</t>
  </si>
  <si>
    <t>Стальные скобы для степлера №10 с оцинкованным покрытием. Сшивают  до 20 листов. В картонной упаковке 1000 скоб. Цвет серебристый.</t>
  </si>
  <si>
    <t>Скрепки канцелярские овальной формы, изготовлены из стали с блестящим никелевым покрытием. Длина скрепки 28 мм, 100 штук в картонной коробке. Цвет серебристый.</t>
  </si>
  <si>
    <t>Скрепки канцелярские овальной формы, изготовлены из стали с блестящим никелевым покрытием. Длина скрепки 50 мм, 50 штук в картонной коробке. Цвет серебристый.</t>
  </si>
  <si>
    <t xml:space="preserve">Степлер №24/6 -26/6 в пластиковом корпусе с металлическим механизмом, cшивает до 25 листов. Оснащен встроенным пластиковым антистеплером. Глубина закладки бумаги 55 мм, вмещает 80 скоб размера 24/6 или 100 скоб размера 26/6. Вид сшивания: закрытый и открытый. </t>
  </si>
  <si>
    <t>Точилка для карандашей клиновидная с одним отверстием для заточки, диаметр отверстия 8мм, с контейнером для стружки. Изготовлена из пластика. Цвет ассорти.</t>
  </si>
  <si>
    <t>Папка-вкладыш формата А4 с универсальной перфорацией для вертикального размещения. Изготовлена из гладкого глянцевого полипропилена толщиной 35 мкм. Цвет прозрачный. В упаковке 100 штук.</t>
  </si>
  <si>
    <t>Нить лавсановая белого цвета для прошивки и брошюровки документов. Состоит из  четырех высокопрочных полиэфирных нитей, скрученных в одну. Диаметр нити 1 мм, линейная плотность 210 текс, разрывная нагрузка 8 кг. Бобина конусной формы с пластиковой втулкой, длина намотки 1000 м, вес 185 г.</t>
  </si>
  <si>
    <t>Папка-обложка картонная "Дело" без металлического скоросшивателя , для хранения документов формата А4. Изготовлена из немелованного картона плотностью 370 г/м2. Цвет снаружи белый, внутри серый. Ширина корешка 20мм. Вместимость 200 листов. 200 штук в коробке.</t>
  </si>
  <si>
    <t>Папка-обложка картонная "Дело" без металлического скоросшивателя , для хранения документов формата А4. Изготовлена из немелованного картона плотностью 450 г/м2. Вмещает 300 листов. Цвет снаружи белый, внутри серый. 200 штук в коробке.</t>
  </si>
  <si>
    <t>Упаковочная клейкая лента толщиной 45 мкм, изготовлена из полипропиленовой пленки со слоем акрилового клея. Ширина ленты 48 мм, длина намотки 66 метров, картонная втулка. Цвет прозрачный.</t>
  </si>
  <si>
    <t>Конверт почтовый формата С4, размером 229х324 мм.  Изготовлен из офсетной бумаги плотностью 90г/м2, есть адресные указатели "Куда-Кому", "От кого-Откуда". Предусмотрена внутренняя цветная запечатка для сохранения конфиденциальности переписки.  Прямой клапан конверта заклеивается с помощью отрывной силиконовой ленты. Цвет белый. 250 штук в упаковке.</t>
  </si>
  <si>
    <t xml:space="preserve">Папка-скоросшиватель формата А4, механизм подшивки состоит из металлических усиков и пластиковой планки для фиксации. Изготовлена из пластика, толщина  верхнего прозрачного листа 0,12 мм, нижнего цветного 0,16мм. Пластиковый корешок с белой сменной полосой для маркировки. </t>
  </si>
  <si>
    <t>Пакет почтовый размером 320х355 мм. Изготовлен из трехслойного непрозрачного полиэтилена толщиной 70 мкм, есть адресные указатели "Куда-Кому", "От кого-Откуда".  Прямой боковой клапан конверта заклеивается с помощью отрывной силиконовой ленты. Разрешенный вес вложения до 7 кг. Цвет белый. 500 штук в упаковке.</t>
  </si>
  <si>
    <t>Пакет почтовый размером 360х500 мм.  Изготовлен из трехслойного непрозрачного полиэтилена толщиной 70 мкм, есть адресные указатели "Куда-Кому", "От кого-Откуда".  Прямой боковой клапан конверта заклеивается с помощью отрывной силиконовой ленты. Разрешенный вес вложения до 7 кг. Цвет белый. 500 штук в упаковке.</t>
  </si>
  <si>
    <t>Краска для штемпельных подушек в пластиковом флаконе с дозатором.  Чернила на водной основе, объем 45 г. Цвет синий.</t>
  </si>
  <si>
    <t>Краска для штемпельных подушек в пластиковом флаконе с дозатором. Чернила на водной основе, объем 45мл. Время высыхания 30 сек. Цвет красный.</t>
  </si>
  <si>
    <t xml:space="preserve">Карандаш автоматический с ластиком под колпачком, диаметр грифеля 0,5мм. Полупрозрачный тонированный пластиковый корпус с резиновой манжеткой. Пластиковый клип. </t>
  </si>
  <si>
    <t>Грифели запасные для автоматического карандаша, твердость НВ, диаметр грифеля 0,5мм, длина 60мм, 12 штук в прозрачном пластиковом футляре.</t>
  </si>
  <si>
    <t>Корректирующая лента для исправления строчного текста на любом типе бумаги. Ширина ленты 5 мм, длина 8 метров. Полупрозрачный корпус с боковым аппликатором, защитный колпачок.</t>
  </si>
  <si>
    <t>Маркер перманентный для письма на различных поверхностях. Круглый пластиковый корпус с каучуковыми вставками, колпачок с клипом. Пулевидный пишущий узел,  толщина линии письма 3 мм. Износостойкий наконечник. Быстросохнущие стойкие чернила на спиртовой основе, не выцветают и не смываются даже после протирания влажной тканью. Цвет черный.</t>
  </si>
  <si>
    <t>Влажные чистящие салфетки для экранов мониторов, изготовлены из крепированной бумаги. Размер 175х140мм, в пластиковой тубе 100 шт. Обладают антистатическим эффектом, с отдушкой.</t>
  </si>
  <si>
    <t>Шпагат льняной банковский, в бобине ~0,5 кг, плотность 1,25 кТекс
Толщина изделия 1.5 мм, разрывная нагрузка 18 кгс, длина 300м.</t>
  </si>
  <si>
    <t>Калькулятор настольный в пластиковом корпусе с 12-разрядным ЖК-дисплеем. Размер 155x35x205 мм. Выполняет основные математические операции, вычисление квадратного корня, расчет процентов, наценки. Есть кнопка «00», кнопка коррекции последнего введенного значения, двойная память . Двойное питание (солнечная батарея + батарейка AG10(LR1130)). Электропитание калькулятора автоматически отключается после пяти минут бездействия. Цвет панели черный.</t>
  </si>
  <si>
    <t xml:space="preserve">Степлер №10 в металлическом корпусе с металлическим механизмом, cшивает до 15 листов. Оснащен встроенным металлическим антистеплером. Глубина закладки бумаги 54 мм, вмещает 50 скоб размера № 10. Вид сшивания: закрытый. </t>
  </si>
  <si>
    <t>Нить лавсановая ЛШ 640 изготовленная из полиэфирного (лавсанового) волокна, скрученная из 12-и прочных полиэфирных нитей, общей толщиной 2 мм. Применяется для использования в банках, офисах, архивах для надежной брошюровки и опечатывания документов. Также может использоваться в ручных мешкозашивочных машинках. Длина 250 м.</t>
  </si>
  <si>
    <t>пачка</t>
  </si>
  <si>
    <t xml:space="preserve">упак </t>
  </si>
  <si>
    <t xml:space="preserve">кор </t>
  </si>
  <si>
    <t xml:space="preserve">Цвет: белый. Формат: А3. Количество листов в пачке –  500. Марка бумаги: В. *Дополнительные характеристики:Плотность: 80 г/м².Белизна: 153 CIE.Толщина: 107 мкм.Непрозрачность 91%.Без элементарного хлора.
</t>
  </si>
  <si>
    <t>Ежедневник недатированный A5, 256 стр., Обложка изготовлена из бумвинила. Внутренний блок белого цвета плотностью 70г/м2 в линейку, прошит. Содержит информационный блок. Цвет синий.</t>
  </si>
  <si>
    <t xml:space="preserve">           * При определении Н(М)ЦК контракта Заказчиком применяется Приказ Минэкономразвития России от 02.10.2013 N 567 "Об утверждении Методических рекомендаций по применению методов определения начальной (максимальной) цены контракта, цены контракта, заключаемого с единственным поставщиком (подрядчиком, исполнителем)</t>
  </si>
  <si>
    <t>Расчет НМЦК по формуле                                v - количество (объем) закупаемого товара (работы, услуги);
n - количество значений, используемых в расчете;
i - номер источника ценовой информации;
     - цена единицы
(Выбор по минимальной цене)</t>
  </si>
  <si>
    <t>Приложение №1 к извещению (Обоснование НМЦК)</t>
  </si>
  <si>
    <t>Источник финансирования: Федеральный бюджет</t>
  </si>
  <si>
    <t xml:space="preserve">КП №1 вх. </t>
  </si>
  <si>
    <t xml:space="preserve">КП №2 вх.  </t>
  </si>
  <si>
    <t>КП №3</t>
  </si>
  <si>
    <t>Цена за единицу изм. с округлением (вниз) до сотых долей после запятой (руб.) МИНИМАЛЬНАЯ цена за услугу</t>
  </si>
  <si>
    <t>Номер закупки: №25/03/26 АТ</t>
  </si>
  <si>
    <t>Идентификатор сведений: отсутствует</t>
  </si>
  <si>
    <t>ИКЗ: отсутствует</t>
  </si>
  <si>
    <t>Предмет закупки: Техническое обслуживание систем кондиционирования воздуха в помещениях Северо-Уральского управления Ростехнадзора в г. Тюмени</t>
  </si>
  <si>
    <t>ОКПД2: 33.12.19.000</t>
  </si>
  <si>
    <t>КБК:498 0401 1040390020 244</t>
  </si>
  <si>
    <t>Техническое обслуживание систем кондиционирования воздуха в помещениях Северо-Уральского управления Ростехнадзора в г. Тюмени</t>
  </si>
  <si>
    <t xml:space="preserve">    ИТОГО: Сто тридцать одна тысяча сто девяносто девять рублей 64 копеек.</t>
  </si>
  <si>
    <t>Дата подготовки: 27.03.2026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</si>
</sst>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_-* #,##0.00_р_._-;\-* #,##0.00_р_._-;_-* &quot;-&quot;??_р_._-;_-@_-"/>
    <numFmt numFmtId="165" formatCode="0.0000"/>
    <numFmt numFmtId="166" formatCode="0.00000"/>
    <numFmt numFmtId="167" formatCode="#,##0.00_ ;[Red]\-#,##0.00\ "/>
    <numFmt numFmtId="168" formatCode="0.000%"/>
  </numFmts>
  <fonts count="16" x14ac:knownFonts="1">
    <font>
      <sz val="11"/>
      <color theme="1"/>
      <name val="Calibri"/>
      <family val="2"/>
      <charset val="204"/>
      <scheme val="minor"/>
    </font>
    <font>
      <sz val="11"/>
      <color indexed="8"/>
      <name val="Calibri"/>
      <family val="2"/>
      <charset val="204"/>
    </font>
    <font>
      <sz val="11"/>
      <color indexed="8"/>
      <name val="Times New Roman"/>
      <family val="1"/>
      <charset val="204"/>
    </font>
    <font>
      <b/>
      <sz val="11"/>
      <color indexed="8"/>
      <name val="Times New Roman"/>
      <family val="1"/>
      <charset val="204"/>
    </font>
    <font>
      <sz val="12"/>
      <color indexed="8"/>
      <name val="Times New Roman"/>
      <family val="1"/>
      <charset val="204"/>
    </font>
    <font>
      <sz val="11"/>
      <color theme="1"/>
      <name val="Calibri"/>
      <family val="2"/>
      <scheme val="minor"/>
    </font>
    <font>
      <sz val="10"/>
      <color theme="1"/>
      <name val="Times New Roman"/>
      <family val="1"/>
      <charset val="204"/>
    </font>
    <font>
      <b/>
      <sz val="11"/>
      <name val="Times New Roman"/>
      <family val="1"/>
      <charset val="204"/>
    </font>
    <font>
      <sz val="12"/>
      <color rgb="FFFF0000"/>
      <name val="Times New Roman"/>
      <family val="1"/>
      <charset val="204"/>
    </font>
    <font>
      <sz val="11"/>
      <color theme="1"/>
      <name val="Calibri"/>
      <family val="2"/>
      <charset val="204"/>
      <scheme val="minor"/>
    </font>
    <font>
      <sz val="11"/>
      <color theme="1"/>
      <name val="Times New Roman"/>
      <family val="1"/>
      <charset val="204"/>
    </font>
    <font>
      <sz val="11"/>
      <name val="Times New Roman"/>
      <family val="1"/>
      <charset val="204"/>
    </font>
    <font>
      <i/>
      <sz val="11"/>
      <name val="Times New Roman"/>
      <family val="1"/>
      <charset val="204"/>
    </font>
    <font>
      <sz val="14"/>
      <color indexed="8"/>
      <name val="Times New Roman"/>
      <family val="1"/>
      <charset val="204"/>
    </font>
    <font>
      <sz val="11"/>
      <color rgb="FFFF0000"/>
      <name val="Times New Roman"/>
      <family val="1"/>
      <charset val="204"/>
    </font>
    <font>
      <sz val="14"/>
      <name val="Times New Roman"/>
      <family val="1"/>
      <charset val="204"/>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6">
    <xf numFmtId="0" fontId="0"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5" fillId="0" borderId="0"/>
    <xf numFmtId="43" fontId="9" fillId="0" borderId="0" applyFont="0" applyFill="0" applyBorder="0" applyAlignment="0" applyProtection="0"/>
  </cellStyleXfs>
  <cellXfs count="131">
    <xf numFmtId="0" fontId="0" fillId="0" borderId="0" xfId="0"/>
    <xf numFmtId="0" fontId="2" fillId="0" borderId="0" xfId="1" applyFont="1"/>
    <xf numFmtId="0" fontId="3" fillId="0" borderId="0" xfId="1" applyFont="1" applyAlignment="1">
      <alignment horizontal="left"/>
    </xf>
    <xf numFmtId="0" fontId="2" fillId="0" borderId="0" xfId="1" applyFont="1" applyFill="1" applyAlignment="1" applyProtection="1">
      <alignment vertical="center"/>
      <protection locked="0"/>
    </xf>
    <xf numFmtId="0" fontId="4" fillId="0" borderId="0" xfId="1" applyFont="1" applyFill="1" applyAlignment="1" applyProtection="1">
      <alignment vertical="center"/>
      <protection locked="0"/>
    </xf>
    <xf numFmtId="0" fontId="4" fillId="0" borderId="0" xfId="1" applyFont="1" applyAlignment="1" applyProtection="1">
      <alignment horizontal="center" wrapText="1"/>
      <protection locked="0"/>
    </xf>
    <xf numFmtId="165" fontId="4" fillId="0" borderId="0" xfId="1" applyNumberFormat="1" applyFont="1" applyFill="1" applyAlignment="1" applyProtection="1">
      <alignment horizontal="center" vertical="center"/>
      <protection locked="0"/>
    </xf>
    <xf numFmtId="0" fontId="4" fillId="0" borderId="0" xfId="1" applyFont="1"/>
    <xf numFmtId="0" fontId="2" fillId="0" borderId="0" xfId="1" applyFont="1" applyAlignment="1">
      <alignment vertical="center"/>
    </xf>
    <xf numFmtId="0" fontId="2" fillId="0" borderId="1" xfId="1" applyFont="1" applyBorder="1" applyAlignment="1">
      <alignment horizontal="center" vertical="center"/>
    </xf>
    <xf numFmtId="0" fontId="2" fillId="0" borderId="1" xfId="1" applyFont="1" applyFill="1" applyBorder="1" applyAlignment="1">
      <alignment horizontal="center" vertical="center" wrapText="1"/>
    </xf>
    <xf numFmtId="0" fontId="2" fillId="0" borderId="1" xfId="0" applyNumberFormat="1" applyFont="1" applyBorder="1" applyAlignment="1">
      <alignment horizontal="center" vertical="center"/>
    </xf>
    <xf numFmtId="4" fontId="2" fillId="0" borderId="1" xfId="0" applyNumberFormat="1" applyFont="1" applyBorder="1" applyAlignment="1">
      <alignment horizontal="center" vertical="center" wrapText="1"/>
    </xf>
    <xf numFmtId="165" fontId="2" fillId="0" borderId="1" xfId="0" applyNumberFormat="1" applyFont="1" applyBorder="1" applyAlignment="1">
      <alignment horizontal="center" vertical="center" wrapText="1"/>
    </xf>
    <xf numFmtId="167" fontId="2" fillId="0" borderId="1" xfId="0" applyNumberFormat="1" applyFont="1" applyBorder="1" applyAlignment="1">
      <alignment horizontal="center" vertical="center" wrapText="1"/>
    </xf>
    <xf numFmtId="167" fontId="2" fillId="0" borderId="0" xfId="1" applyNumberFormat="1" applyFont="1"/>
    <xf numFmtId="168" fontId="2" fillId="2" borderId="1" xfId="3" applyNumberFormat="1" applyFont="1" applyFill="1" applyBorder="1" applyAlignment="1">
      <alignment horizontal="center" vertical="center"/>
    </xf>
    <xf numFmtId="0" fontId="2" fillId="2" borderId="0" xfId="1" applyFont="1" applyFill="1"/>
    <xf numFmtId="0" fontId="7" fillId="2" borderId="3" xfId="1" applyFont="1" applyFill="1" applyBorder="1" applyAlignment="1">
      <alignment horizontal="center" vertical="center" wrapText="1"/>
    </xf>
    <xf numFmtId="0" fontId="6" fillId="0" borderId="4" xfId="0" applyFont="1" applyBorder="1" applyAlignment="1">
      <alignment horizontal="left" vertical="center" wrapText="1"/>
    </xf>
    <xf numFmtId="4" fontId="4" fillId="0" borderId="0" xfId="1" applyNumberFormat="1" applyFont="1" applyFill="1" applyAlignment="1" applyProtection="1">
      <alignment vertical="center"/>
      <protection locked="0"/>
    </xf>
    <xf numFmtId="0" fontId="2" fillId="0" borderId="4" xfId="1" applyFont="1" applyFill="1" applyBorder="1" applyAlignment="1">
      <alignment horizontal="center" vertical="center" wrapText="1"/>
    </xf>
    <xf numFmtId="2" fontId="2" fillId="0" borderId="4" xfId="1" applyNumberFormat="1" applyFont="1" applyFill="1" applyBorder="1" applyAlignment="1">
      <alignment horizontal="center" vertical="center" wrapText="1"/>
    </xf>
    <xf numFmtId="166" fontId="2" fillId="0" borderId="4" xfId="1" applyNumberFormat="1" applyFont="1" applyBorder="1" applyAlignment="1">
      <alignment horizontal="center" vertical="center" wrapText="1"/>
    </xf>
    <xf numFmtId="0" fontId="2" fillId="0" borderId="0" xfId="1" applyFont="1" applyAlignment="1">
      <alignment horizontal="center" vertical="center"/>
    </xf>
    <xf numFmtId="0" fontId="3" fillId="0" borderId="4" xfId="1" applyFont="1" applyBorder="1" applyAlignment="1">
      <alignment horizontal="center" vertical="center"/>
    </xf>
    <xf numFmtId="0" fontId="2" fillId="0" borderId="0" xfId="1" applyFont="1" applyAlignment="1">
      <alignment horizontal="center"/>
    </xf>
    <xf numFmtId="4" fontId="8" fillId="0" borderId="0" xfId="1" applyNumberFormat="1" applyFont="1" applyFill="1" applyAlignment="1" applyProtection="1">
      <alignment vertical="top"/>
      <protection locked="0"/>
    </xf>
    <xf numFmtId="4" fontId="2" fillId="0" borderId="0" xfId="1" applyNumberFormat="1" applyFont="1"/>
    <xf numFmtId="43" fontId="2" fillId="0" borderId="1" xfId="5" applyFont="1" applyBorder="1" applyAlignment="1">
      <alignment horizontal="center" vertical="center"/>
    </xf>
    <xf numFmtId="0" fontId="2" fillId="0" borderId="0" xfId="1" applyFont="1" applyFill="1" applyAlignment="1" applyProtection="1">
      <alignment horizontal="center" vertical="center"/>
      <protection locked="0"/>
    </xf>
    <xf numFmtId="43" fontId="2" fillId="0" borderId="0" xfId="5" applyFont="1" applyFill="1" applyAlignment="1" applyProtection="1">
      <alignment horizontal="center" vertical="center"/>
      <protection locked="0"/>
    </xf>
    <xf numFmtId="43" fontId="2" fillId="0" borderId="0" xfId="5" applyFont="1" applyAlignment="1">
      <alignment horizontal="center" vertical="center"/>
    </xf>
    <xf numFmtId="40" fontId="2" fillId="0" borderId="1" xfId="5" applyNumberFormat="1" applyFont="1" applyBorder="1" applyAlignment="1">
      <alignment horizontal="center" vertical="center"/>
    </xf>
    <xf numFmtId="4" fontId="2" fillId="2" borderId="1" xfId="0" applyNumberFormat="1" applyFont="1" applyFill="1" applyBorder="1" applyAlignment="1">
      <alignment horizontal="center" vertical="center" wrapText="1"/>
    </xf>
    <xf numFmtId="167" fontId="2" fillId="2" borderId="1" xfId="0" applyNumberFormat="1" applyFont="1" applyFill="1" applyBorder="1" applyAlignment="1">
      <alignment horizontal="center" vertical="center" wrapText="1"/>
    </xf>
    <xf numFmtId="0" fontId="11" fillId="0" borderId="0" xfId="1" applyFont="1"/>
    <xf numFmtId="0" fontId="7" fillId="0" borderId="3" xfId="1" applyFont="1" applyBorder="1" applyAlignment="1">
      <alignment horizontal="center" vertical="top" wrapText="1"/>
    </xf>
    <xf numFmtId="0" fontId="7" fillId="2" borderId="1" xfId="1" applyFont="1" applyFill="1" applyBorder="1" applyAlignment="1">
      <alignment horizontal="center" vertical="top" wrapText="1"/>
    </xf>
    <xf numFmtId="0" fontId="11" fillId="0" borderId="1" xfId="1" applyFont="1" applyBorder="1" applyAlignment="1">
      <alignment horizontal="center" vertical="top" wrapText="1"/>
    </xf>
    <xf numFmtId="0" fontId="11" fillId="0" borderId="8" xfId="1" applyFont="1" applyBorder="1" applyAlignment="1">
      <alignment horizontal="center" vertical="center"/>
    </xf>
    <xf numFmtId="4" fontId="11" fillId="2" borderId="1" xfId="0" applyNumberFormat="1" applyFont="1" applyFill="1" applyBorder="1" applyAlignment="1">
      <alignment horizontal="center" vertical="center" wrapText="1"/>
    </xf>
    <xf numFmtId="167" fontId="11" fillId="2" borderId="1" xfId="0" applyNumberFormat="1" applyFont="1" applyFill="1" applyBorder="1" applyAlignment="1">
      <alignment horizontal="center" vertical="center" wrapText="1"/>
    </xf>
    <xf numFmtId="167" fontId="11" fillId="0" borderId="1" xfId="0" applyNumberFormat="1" applyFont="1" applyBorder="1" applyAlignment="1">
      <alignment horizontal="center" vertical="center" wrapText="1"/>
    </xf>
    <xf numFmtId="2" fontId="11" fillId="2" borderId="1" xfId="5" applyNumberFormat="1" applyFont="1" applyFill="1" applyBorder="1" applyAlignment="1">
      <alignment horizontal="center" vertical="center"/>
    </xf>
    <xf numFmtId="2" fontId="11" fillId="2" borderId="1" xfId="1" applyNumberFormat="1" applyFont="1" applyFill="1" applyBorder="1" applyAlignment="1">
      <alignment horizontal="center" vertical="center" wrapText="1"/>
    </xf>
    <xf numFmtId="2" fontId="2" fillId="2" borderId="4" xfId="1" applyNumberFormat="1" applyFont="1" applyFill="1" applyBorder="1" applyAlignment="1">
      <alignment horizontal="center" vertical="center" wrapText="1"/>
    </xf>
    <xf numFmtId="2" fontId="11" fillId="2" borderId="1" xfId="0" applyNumberFormat="1" applyFont="1" applyFill="1" applyBorder="1" applyAlignment="1">
      <alignment horizontal="center" vertical="center"/>
    </xf>
    <xf numFmtId="2" fontId="2" fillId="2" borderId="1" xfId="0" applyNumberFormat="1" applyFont="1" applyFill="1" applyBorder="1" applyAlignment="1">
      <alignment horizontal="center" vertical="center"/>
    </xf>
    <xf numFmtId="10" fontId="11" fillId="2" borderId="1" xfId="3" applyNumberFormat="1" applyFont="1" applyFill="1" applyBorder="1" applyAlignment="1">
      <alignment horizontal="center" vertical="center"/>
    </xf>
    <xf numFmtId="10" fontId="2" fillId="2" borderId="1" xfId="3" applyNumberFormat="1" applyFont="1" applyFill="1" applyBorder="1" applyAlignment="1">
      <alignment horizontal="center" vertical="center"/>
    </xf>
    <xf numFmtId="2" fontId="11" fillId="2" borderId="1" xfId="0" applyNumberFormat="1" applyFont="1" applyFill="1" applyBorder="1" applyAlignment="1">
      <alignment horizontal="center" vertical="center" wrapText="1"/>
    </xf>
    <xf numFmtId="2" fontId="2" fillId="2" borderId="1" xfId="0" applyNumberFormat="1" applyFont="1" applyFill="1" applyBorder="1" applyAlignment="1">
      <alignment horizontal="center" vertical="center" wrapText="1"/>
    </xf>
    <xf numFmtId="167" fontId="2" fillId="0" borderId="0" xfId="1" applyNumberFormat="1" applyFont="1" applyFill="1" applyAlignment="1" applyProtection="1">
      <alignment vertical="center"/>
      <protection locked="0"/>
    </xf>
    <xf numFmtId="4" fontId="13" fillId="0" borderId="1" xfId="0" applyNumberFormat="1" applyFont="1" applyBorder="1"/>
    <xf numFmtId="4" fontId="4" fillId="0" borderId="1" xfId="1" applyNumberFormat="1" applyFont="1" applyFill="1" applyBorder="1" applyAlignment="1" applyProtection="1">
      <protection locked="0"/>
    </xf>
    <xf numFmtId="0" fontId="14" fillId="0" borderId="0" xfId="1" applyFont="1"/>
    <xf numFmtId="43" fontId="14" fillId="0" borderId="1" xfId="5" applyFont="1" applyBorder="1" applyAlignment="1">
      <alignment horizontal="center" vertical="center"/>
    </xf>
    <xf numFmtId="40" fontId="14" fillId="0" borderId="1" xfId="5" applyNumberFormat="1" applyFont="1" applyBorder="1" applyAlignment="1">
      <alignment horizontal="center" vertical="center"/>
    </xf>
    <xf numFmtId="2" fontId="11" fillId="2" borderId="1" xfId="5" applyNumberFormat="1" applyFont="1" applyFill="1" applyBorder="1" applyAlignment="1">
      <alignment horizontal="center" vertical="center" wrapText="1"/>
    </xf>
    <xf numFmtId="2" fontId="10" fillId="2" borderId="1" xfId="1" applyNumberFormat="1" applyFont="1" applyFill="1" applyBorder="1" applyAlignment="1">
      <alignment horizontal="center" vertical="center" wrapText="1"/>
    </xf>
    <xf numFmtId="2" fontId="10" fillId="2" borderId="1" xfId="0" applyNumberFormat="1" applyFont="1" applyFill="1" applyBorder="1" applyAlignment="1">
      <alignment horizontal="center" vertical="center"/>
    </xf>
    <xf numFmtId="10" fontId="10" fillId="2" borderId="1" xfId="3" applyNumberFormat="1" applyFont="1" applyFill="1" applyBorder="1" applyAlignment="1">
      <alignment horizontal="center" vertical="center"/>
    </xf>
    <xf numFmtId="4" fontId="10" fillId="2" borderId="1" xfId="0" applyNumberFormat="1" applyFont="1" applyFill="1" applyBorder="1" applyAlignment="1">
      <alignment horizontal="center" vertical="center" wrapText="1"/>
    </xf>
    <xf numFmtId="2" fontId="10" fillId="2" borderId="1" xfId="0" applyNumberFormat="1" applyFont="1" applyFill="1" applyBorder="1" applyAlignment="1">
      <alignment horizontal="center" vertical="center" wrapText="1"/>
    </xf>
    <xf numFmtId="167" fontId="10" fillId="2" borderId="1" xfId="0" applyNumberFormat="1" applyFont="1" applyFill="1" applyBorder="1" applyAlignment="1">
      <alignment horizontal="center" vertical="center" wrapText="1"/>
    </xf>
    <xf numFmtId="167" fontId="10" fillId="0" borderId="1" xfId="0" applyNumberFormat="1" applyFont="1" applyBorder="1" applyAlignment="1">
      <alignment horizontal="center" vertical="center" wrapText="1"/>
    </xf>
    <xf numFmtId="2" fontId="14" fillId="2" borderId="1" xfId="5" applyNumberFormat="1" applyFont="1" applyFill="1" applyBorder="1" applyAlignment="1">
      <alignment horizontal="center" vertical="center"/>
    </xf>
    <xf numFmtId="2" fontId="10" fillId="2" borderId="1" xfId="5" applyNumberFormat="1" applyFont="1" applyFill="1" applyBorder="1" applyAlignment="1">
      <alignment horizontal="center" vertical="center"/>
    </xf>
    <xf numFmtId="0" fontId="4" fillId="0" borderId="0" xfId="1" applyFont="1" applyAlignment="1" applyProtection="1">
      <alignment horizontal="left" vertical="top" wrapText="1"/>
      <protection locked="0"/>
    </xf>
    <xf numFmtId="0" fontId="7" fillId="0" borderId="1" xfId="1" applyFont="1" applyBorder="1" applyAlignment="1">
      <alignment horizontal="center" vertical="top" wrapText="1"/>
    </xf>
    <xf numFmtId="166" fontId="11" fillId="2" borderId="1" xfId="5" applyNumberFormat="1" applyFont="1" applyFill="1" applyBorder="1" applyAlignment="1">
      <alignment horizontal="center" vertical="center"/>
    </xf>
    <xf numFmtId="0" fontId="11" fillId="2" borderId="8" xfId="1" applyFont="1" applyFill="1" applyBorder="1" applyAlignment="1">
      <alignment horizontal="center" vertical="center"/>
    </xf>
    <xf numFmtId="43" fontId="2" fillId="2" borderId="1" xfId="5" applyFont="1" applyFill="1" applyBorder="1" applyAlignment="1">
      <alignment horizontal="center" vertical="center"/>
    </xf>
    <xf numFmtId="40" fontId="2" fillId="2" borderId="1" xfId="5" applyNumberFormat="1" applyFont="1" applyFill="1" applyBorder="1" applyAlignment="1">
      <alignment horizontal="center" vertical="center"/>
    </xf>
    <xf numFmtId="167" fontId="2" fillId="0" borderId="0" xfId="1" applyNumberFormat="1" applyFont="1" applyAlignment="1">
      <alignment horizontal="center" vertical="center"/>
    </xf>
    <xf numFmtId="0" fontId="4" fillId="0" borderId="0" xfId="1" applyFont="1" applyAlignment="1" applyProtection="1">
      <alignment horizontal="center" vertical="center" wrapText="1"/>
      <protection locked="0"/>
    </xf>
    <xf numFmtId="0" fontId="11" fillId="0" borderId="0" xfId="1" applyFont="1" applyAlignment="1">
      <alignment horizontal="center" vertical="center"/>
    </xf>
    <xf numFmtId="0" fontId="2" fillId="2" borderId="0" xfId="1" applyFont="1" applyFill="1" applyAlignment="1">
      <alignment horizontal="center" vertical="center"/>
    </xf>
    <xf numFmtId="0" fontId="4" fillId="0" borderId="0" xfId="1" applyFont="1" applyFill="1" applyAlignment="1" applyProtection="1">
      <alignment horizontal="center" vertical="center"/>
      <protection locked="0"/>
    </xf>
    <xf numFmtId="0" fontId="4" fillId="2" borderId="0" xfId="1" applyFont="1" applyFill="1" applyAlignment="1">
      <alignment horizontal="center" vertical="center"/>
    </xf>
    <xf numFmtId="4" fontId="4" fillId="0" borderId="0" xfId="1" applyNumberFormat="1" applyFont="1" applyFill="1" applyAlignment="1" applyProtection="1">
      <alignment horizontal="center" vertical="center"/>
      <protection locked="0"/>
    </xf>
    <xf numFmtId="167" fontId="2" fillId="0" borderId="0" xfId="1" applyNumberFormat="1" applyFont="1" applyFill="1" applyAlignment="1" applyProtection="1">
      <alignment horizontal="center" vertical="center"/>
      <protection locked="0"/>
    </xf>
    <xf numFmtId="4" fontId="4" fillId="0" borderId="0" xfId="1" applyNumberFormat="1" applyFont="1" applyFill="1" applyBorder="1" applyAlignment="1" applyProtection="1">
      <alignment horizontal="center" vertical="center"/>
      <protection locked="0"/>
    </xf>
    <xf numFmtId="4" fontId="13" fillId="0" borderId="0" xfId="0" applyNumberFormat="1" applyFont="1" applyBorder="1" applyAlignment="1">
      <alignment horizontal="center" vertical="center"/>
    </xf>
    <xf numFmtId="4" fontId="8" fillId="0" borderId="0" xfId="1" applyNumberFormat="1" applyFont="1" applyFill="1" applyAlignment="1" applyProtection="1">
      <alignment horizontal="center" vertical="center"/>
      <protection locked="0"/>
    </xf>
    <xf numFmtId="4" fontId="2" fillId="0" borderId="0" xfId="1" applyNumberFormat="1" applyFont="1" applyAlignment="1">
      <alignment horizontal="center" vertical="center"/>
    </xf>
    <xf numFmtId="0" fontId="11" fillId="0" borderId="3" xfId="1" applyFont="1" applyBorder="1" applyAlignment="1">
      <alignment horizontal="center" vertical="center" wrapText="1"/>
    </xf>
    <xf numFmtId="0" fontId="11" fillId="2" borderId="1" xfId="1" applyFont="1" applyFill="1" applyBorder="1" applyAlignment="1">
      <alignment horizontal="center" vertical="center" wrapText="1"/>
    </xf>
    <xf numFmtId="4" fontId="11" fillId="2" borderId="1" xfId="5" applyNumberFormat="1" applyFont="1" applyFill="1" applyBorder="1" applyAlignment="1">
      <alignment horizontal="center" vertical="center"/>
    </xf>
    <xf numFmtId="4" fontId="11" fillId="2" borderId="1" xfId="1" applyNumberFormat="1" applyFont="1" applyFill="1" applyBorder="1" applyAlignment="1">
      <alignment horizontal="center" vertical="center" wrapText="1"/>
    </xf>
    <xf numFmtId="4" fontId="11" fillId="2" borderId="1" xfId="0" applyNumberFormat="1" applyFont="1" applyFill="1" applyBorder="1" applyAlignment="1">
      <alignment horizontal="center" vertical="center"/>
    </xf>
    <xf numFmtId="4" fontId="11" fillId="2" borderId="1" xfId="3" applyNumberFormat="1" applyFont="1" applyFill="1" applyBorder="1" applyAlignment="1">
      <alignment horizontal="center" vertical="center"/>
    </xf>
    <xf numFmtId="4" fontId="11" fillId="0" borderId="1" xfId="0" applyNumberFormat="1" applyFont="1" applyBorder="1" applyAlignment="1">
      <alignment horizontal="center" vertical="center" wrapText="1"/>
    </xf>
    <xf numFmtId="0" fontId="11" fillId="0" borderId="1" xfId="1" applyFont="1" applyBorder="1" applyAlignment="1">
      <alignment horizontal="center" vertical="center" wrapText="1"/>
    </xf>
    <xf numFmtId="0" fontId="11" fillId="2" borderId="3" xfId="1" applyFont="1" applyFill="1" applyBorder="1" applyAlignment="1">
      <alignment horizontal="center" vertical="center" wrapText="1"/>
    </xf>
    <xf numFmtId="0" fontId="2" fillId="0" borderId="0" xfId="1" applyFont="1" applyAlignment="1">
      <alignment horizontal="right" wrapText="1"/>
    </xf>
    <xf numFmtId="0" fontId="2" fillId="0" borderId="0" xfId="1" applyFont="1" applyAlignment="1">
      <alignment horizontal="right" vertical="center" wrapText="1"/>
    </xf>
    <xf numFmtId="0" fontId="4" fillId="0" borderId="0" xfId="1" applyFont="1" applyAlignment="1" applyProtection="1">
      <alignment horizontal="left" vertical="center" wrapText="1"/>
      <protection locked="0"/>
    </xf>
    <xf numFmtId="0" fontId="4" fillId="0" borderId="0" xfId="1" applyNumberFormat="1" applyFont="1" applyBorder="1" applyAlignment="1">
      <alignment horizontal="left" vertical="center" wrapText="1"/>
    </xf>
    <xf numFmtId="0" fontId="11" fillId="0" borderId="1" xfId="1" applyFont="1" applyBorder="1" applyAlignment="1">
      <alignment horizontal="center" vertical="center"/>
    </xf>
    <xf numFmtId="2" fontId="11" fillId="0" borderId="1" xfId="1" applyNumberFormat="1" applyFont="1" applyFill="1" applyBorder="1" applyAlignment="1">
      <alignment horizontal="center" vertical="center" wrapText="1"/>
    </xf>
    <xf numFmtId="0" fontId="11" fillId="0" borderId="1" xfId="1" applyFont="1" applyBorder="1" applyAlignment="1">
      <alignment horizontal="center" vertical="center" wrapText="1"/>
    </xf>
    <xf numFmtId="0" fontId="11" fillId="0" borderId="7" xfId="1" applyFont="1" applyBorder="1" applyAlignment="1">
      <alignment horizontal="center" vertical="center" wrapText="1"/>
    </xf>
    <xf numFmtId="0" fontId="11" fillId="0" borderId="6" xfId="1" applyFont="1" applyBorder="1" applyAlignment="1">
      <alignment horizontal="center" vertical="center" wrapText="1"/>
    </xf>
    <xf numFmtId="0" fontId="15" fillId="0" borderId="5" xfId="1" applyFont="1" applyFill="1" applyBorder="1" applyAlignment="1">
      <alignment horizontal="center" vertical="center" wrapText="1"/>
    </xf>
    <xf numFmtId="0" fontId="11" fillId="0" borderId="1" xfId="1" applyFont="1" applyFill="1" applyBorder="1" applyAlignment="1">
      <alignment horizontal="center" vertical="center" wrapText="1"/>
    </xf>
    <xf numFmtId="0" fontId="11" fillId="0" borderId="3" xfId="1" applyFont="1" applyFill="1" applyBorder="1" applyAlignment="1">
      <alignment horizontal="center" vertical="center" wrapText="1"/>
    </xf>
    <xf numFmtId="0" fontId="11" fillId="0" borderId="4" xfId="1" applyFont="1" applyFill="1" applyBorder="1" applyAlignment="1">
      <alignment horizontal="center" vertical="center" wrapText="1"/>
    </xf>
    <xf numFmtId="0" fontId="11" fillId="2" borderId="3" xfId="1" applyFont="1" applyFill="1" applyBorder="1" applyAlignment="1">
      <alignment horizontal="center" vertical="center" wrapText="1"/>
    </xf>
    <xf numFmtId="0" fontId="11" fillId="2" borderId="2" xfId="1" applyFont="1" applyFill="1" applyBorder="1" applyAlignment="1">
      <alignment horizontal="center" vertical="center" wrapText="1"/>
    </xf>
    <xf numFmtId="0" fontId="11" fillId="0" borderId="8" xfId="1" applyFont="1" applyBorder="1" applyAlignment="1">
      <alignment horizontal="center" vertical="center" wrapText="1"/>
    </xf>
    <xf numFmtId="0" fontId="6" fillId="0" borderId="8" xfId="0" applyFont="1" applyBorder="1" applyAlignment="1">
      <alignment horizontal="left" vertical="center" wrapText="1"/>
    </xf>
    <xf numFmtId="0" fontId="0" fillId="0" borderId="7" xfId="0" applyBorder="1" applyAlignment="1">
      <alignment horizontal="left" vertical="center" wrapText="1"/>
    </xf>
    <xf numFmtId="0" fontId="0" fillId="0" borderId="6" xfId="0" applyBorder="1" applyAlignment="1">
      <alignment horizontal="left" vertical="center" wrapText="1"/>
    </xf>
    <xf numFmtId="0" fontId="4" fillId="0" borderId="0" xfId="1" applyNumberFormat="1" applyFont="1" applyBorder="1" applyAlignment="1">
      <alignment horizontal="center" wrapText="1"/>
    </xf>
    <xf numFmtId="0" fontId="4" fillId="0" borderId="0" xfId="1" applyFont="1" applyAlignment="1" applyProtection="1">
      <alignment horizontal="left" vertical="top" wrapText="1"/>
      <protection locked="0"/>
    </xf>
    <xf numFmtId="14" fontId="2" fillId="0" borderId="0" xfId="1" applyNumberFormat="1" applyFont="1" applyAlignment="1">
      <alignment horizontal="center"/>
    </xf>
    <xf numFmtId="0" fontId="7" fillId="0" borderId="5" xfId="1" applyFont="1" applyFill="1" applyBorder="1" applyAlignment="1">
      <alignment horizontal="center" vertical="center" wrapText="1"/>
    </xf>
    <xf numFmtId="0" fontId="7" fillId="0" borderId="1" xfId="1" applyFont="1" applyBorder="1" applyAlignment="1">
      <alignment horizontal="center" vertical="center"/>
    </xf>
    <xf numFmtId="0" fontId="7" fillId="0" borderId="1" xfId="1" applyFont="1" applyFill="1" applyBorder="1" applyAlignment="1">
      <alignment horizontal="center" vertical="center" wrapText="1"/>
    </xf>
    <xf numFmtId="0" fontId="7" fillId="0" borderId="3" xfId="1" applyFont="1" applyFill="1" applyBorder="1" applyAlignment="1">
      <alignment horizontal="center" vertical="center" wrapText="1"/>
    </xf>
    <xf numFmtId="0" fontId="7" fillId="0" borderId="4" xfId="1" applyFont="1" applyFill="1" applyBorder="1" applyAlignment="1">
      <alignment horizontal="center" vertical="center" wrapText="1"/>
    </xf>
    <xf numFmtId="0" fontId="7" fillId="0" borderId="2" xfId="1" applyFont="1" applyFill="1" applyBorder="1" applyAlignment="1">
      <alignment horizontal="center" vertical="center" wrapText="1"/>
    </xf>
    <xf numFmtId="0" fontId="7" fillId="0" borderId="8" xfId="1" applyFont="1" applyBorder="1" applyAlignment="1">
      <alignment horizontal="center" vertical="center" wrapText="1"/>
    </xf>
    <xf numFmtId="0" fontId="7" fillId="0" borderId="7" xfId="1" applyFont="1" applyBorder="1" applyAlignment="1">
      <alignment horizontal="center" vertical="center" wrapText="1"/>
    </xf>
    <xf numFmtId="0" fontId="7" fillId="0" borderId="6" xfId="1" applyFont="1" applyBorder="1" applyAlignment="1">
      <alignment horizontal="center" vertical="center" wrapText="1"/>
    </xf>
    <xf numFmtId="2" fontId="7" fillId="0" borderId="1" xfId="1" applyNumberFormat="1" applyFont="1" applyFill="1" applyBorder="1" applyAlignment="1">
      <alignment horizontal="center" vertical="top" wrapText="1"/>
    </xf>
    <xf numFmtId="0" fontId="7" fillId="0" borderId="1" xfId="1" applyFont="1" applyBorder="1" applyAlignment="1">
      <alignment horizontal="center" vertical="top" wrapText="1"/>
    </xf>
    <xf numFmtId="0" fontId="7" fillId="0" borderId="7" xfId="1" applyFont="1" applyBorder="1" applyAlignment="1">
      <alignment horizontal="center" vertical="top" wrapText="1"/>
    </xf>
    <xf numFmtId="0" fontId="7" fillId="0" borderId="6" xfId="1" applyFont="1" applyBorder="1" applyAlignment="1">
      <alignment horizontal="center" vertical="top" wrapText="1"/>
    </xf>
  </cellXfs>
  <cellStyles count="6">
    <cellStyle name="Обычный" xfId="0" builtinId="0"/>
    <cellStyle name="Обычный 2" xfId="1"/>
    <cellStyle name="Обычный 3" xfId="4"/>
    <cellStyle name="Процентный 2" xfId="3"/>
    <cellStyle name="Финансовый" xfId="5" builtinId="3"/>
    <cellStyle name="Финансов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4" Type="http://schemas.openxmlformats.org/officeDocument/2006/relationships/image" Target="../media/image4.wmf"/></Relationships>
</file>

<file path=xl/drawings/_rels/drawing2.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10</xdr:col>
      <xdr:colOff>25213</xdr:colOff>
      <xdr:row>10</xdr:row>
      <xdr:rowOff>2414867</xdr:rowOff>
    </xdr:from>
    <xdr:to>
      <xdr:col>10</xdr:col>
      <xdr:colOff>1106020</xdr:colOff>
      <xdr:row>10</xdr:row>
      <xdr:rowOff>2767292</xdr:rowOff>
    </xdr:to>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21360" y="5205132"/>
          <a:ext cx="1080807"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7844</xdr:colOff>
      <xdr:row>10</xdr:row>
      <xdr:rowOff>2268631</xdr:rowOff>
    </xdr:from>
    <xdr:to>
      <xdr:col>9</xdr:col>
      <xdr:colOff>1019736</xdr:colOff>
      <xdr:row>10</xdr:row>
      <xdr:rowOff>2706781</xdr:rowOff>
    </xdr:to>
    <xdr:pic>
      <xdr:nvPicPr>
        <xdr:cNvPr id="3"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973050" y="5058896"/>
          <a:ext cx="1011892"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146797</xdr:colOff>
      <xdr:row>10</xdr:row>
      <xdr:rowOff>2784661</xdr:rowOff>
    </xdr:from>
    <xdr:to>
      <xdr:col>11</xdr:col>
      <xdr:colOff>1670797</xdr:colOff>
      <xdr:row>10</xdr:row>
      <xdr:rowOff>3156136</xdr:rowOff>
    </xdr:to>
    <xdr:pic>
      <xdr:nvPicPr>
        <xdr:cNvPr id="4" name="Picture 5"/>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187768" y="5574926"/>
          <a:ext cx="15240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314325</xdr:colOff>
      <xdr:row>10</xdr:row>
      <xdr:rowOff>1400175</xdr:rowOff>
    </xdr:from>
    <xdr:to>
      <xdr:col>11</xdr:col>
      <xdr:colOff>438150</xdr:colOff>
      <xdr:row>10</xdr:row>
      <xdr:rowOff>1628775</xdr:rowOff>
    </xdr:to>
    <xdr:pic>
      <xdr:nvPicPr>
        <xdr:cNvPr id="5" name="Picture 6"/>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629525" y="1143000"/>
          <a:ext cx="1238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47625</xdr:colOff>
      <xdr:row>2</xdr:row>
      <xdr:rowOff>1238250</xdr:rowOff>
    </xdr:from>
    <xdr:to>
      <xdr:col>11</xdr:col>
      <xdr:colOff>19050</xdr:colOff>
      <xdr:row>2</xdr:row>
      <xdr:rowOff>1590675</xdr:rowOff>
    </xdr:to>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44425" y="2257425"/>
          <a:ext cx="107632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19050</xdr:colOff>
      <xdr:row>2</xdr:row>
      <xdr:rowOff>923925</xdr:rowOff>
    </xdr:from>
    <xdr:to>
      <xdr:col>10</xdr:col>
      <xdr:colOff>0</xdr:colOff>
      <xdr:row>2</xdr:row>
      <xdr:rowOff>1362075</xdr:rowOff>
    </xdr:to>
    <xdr:pic>
      <xdr:nvPicPr>
        <xdr:cNvPr id="3"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487150" y="1943100"/>
          <a:ext cx="100965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247650</xdr:colOff>
      <xdr:row>2</xdr:row>
      <xdr:rowOff>2000250</xdr:rowOff>
    </xdr:from>
    <xdr:to>
      <xdr:col>11</xdr:col>
      <xdr:colOff>1771650</xdr:colOff>
      <xdr:row>2</xdr:row>
      <xdr:rowOff>2371725</xdr:rowOff>
    </xdr:to>
    <xdr:pic>
      <xdr:nvPicPr>
        <xdr:cNvPr id="4" name="Picture 5"/>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849350" y="3019425"/>
          <a:ext cx="15240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314325</xdr:colOff>
      <xdr:row>2</xdr:row>
      <xdr:rowOff>1400175</xdr:rowOff>
    </xdr:from>
    <xdr:to>
      <xdr:col>11</xdr:col>
      <xdr:colOff>438150</xdr:colOff>
      <xdr:row>2</xdr:row>
      <xdr:rowOff>1628775</xdr:rowOff>
    </xdr:to>
    <xdr:pic>
      <xdr:nvPicPr>
        <xdr:cNvPr id="5" name="Picture 6"/>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916025" y="2419350"/>
          <a:ext cx="1238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1093"/>
  <sheetViews>
    <sheetView tabSelected="1" zoomScale="85" zoomScaleNormal="85" workbookViewId="0">
      <selection activeCell="B14" sqref="B14:O14"/>
    </sheetView>
  </sheetViews>
  <sheetFormatPr defaultRowHeight="15" x14ac:dyDescent="0.25"/>
  <cols>
    <col min="1" max="1" width="9.140625" style="24"/>
    <col min="2" max="2" width="6.85546875" style="24" customWidth="1"/>
    <col min="3" max="3" width="68" style="24" customWidth="1"/>
    <col min="4" max="4" width="15.85546875" style="24" customWidth="1"/>
    <col min="5" max="5" width="15.140625" style="78" customWidth="1"/>
    <col min="6" max="6" width="15.7109375" style="24" customWidth="1"/>
    <col min="7" max="7" width="15" style="24" customWidth="1"/>
    <col min="8" max="8" width="13.85546875" style="24" customWidth="1"/>
    <col min="9" max="9" width="18" style="24" customWidth="1"/>
    <col min="10" max="10" width="15.42578125" style="24" customWidth="1"/>
    <col min="11" max="11" width="16.5703125" style="78" customWidth="1"/>
    <col min="12" max="12" width="26.85546875" style="24" customWidth="1"/>
    <col min="13" max="13" width="15" style="24" customWidth="1"/>
    <col min="14" max="14" width="15.28515625" style="24" customWidth="1"/>
    <col min="15" max="15" width="14.5703125" style="24" customWidth="1"/>
    <col min="16" max="16" width="14.7109375" style="24" hidden="1" customWidth="1"/>
    <col min="17" max="17" width="17" style="24" hidden="1" customWidth="1"/>
    <col min="18" max="18" width="17.28515625" style="32" hidden="1" customWidth="1"/>
    <col min="19" max="19" width="0" style="24" hidden="1" customWidth="1"/>
    <col min="20" max="16384" width="9.140625" style="24"/>
  </cols>
  <sheetData>
    <row r="1" spans="2:18" ht="34.5" customHeight="1" x14ac:dyDescent="0.25">
      <c r="G1" s="96" t="s">
        <v>93</v>
      </c>
      <c r="H1" s="96"/>
      <c r="I1" s="96"/>
      <c r="J1" s="96"/>
      <c r="K1" s="96"/>
      <c r="L1" s="96"/>
      <c r="M1" s="96"/>
      <c r="N1" s="96"/>
      <c r="O1" s="96"/>
    </row>
    <row r="2" spans="2:18" x14ac:dyDescent="0.25">
      <c r="G2" s="97" t="s">
        <v>102</v>
      </c>
      <c r="H2" s="97"/>
      <c r="I2" s="97"/>
      <c r="J2" s="97"/>
      <c r="K2" s="97"/>
      <c r="L2" s="97"/>
      <c r="M2" s="97"/>
      <c r="N2" s="97"/>
      <c r="O2" s="97"/>
    </row>
    <row r="3" spans="2:18" x14ac:dyDescent="0.25">
      <c r="G3" s="97" t="s">
        <v>99</v>
      </c>
      <c r="H3" s="97"/>
      <c r="I3" s="97"/>
      <c r="J3" s="97"/>
      <c r="K3" s="97"/>
      <c r="L3" s="97"/>
      <c r="M3" s="97"/>
      <c r="N3" s="97"/>
      <c r="O3" s="97"/>
    </row>
    <row r="4" spans="2:18" x14ac:dyDescent="0.25">
      <c r="G4" s="97" t="s">
        <v>100</v>
      </c>
      <c r="H4" s="97"/>
      <c r="I4" s="97"/>
      <c r="J4" s="97"/>
      <c r="K4" s="97"/>
      <c r="L4" s="97"/>
      <c r="M4" s="97"/>
      <c r="N4" s="97"/>
      <c r="O4" s="97"/>
    </row>
    <row r="5" spans="2:18" x14ac:dyDescent="0.25">
      <c r="G5" s="97" t="s">
        <v>101</v>
      </c>
      <c r="H5" s="97"/>
      <c r="I5" s="97"/>
      <c r="J5" s="97"/>
      <c r="K5" s="97"/>
      <c r="L5" s="97"/>
      <c r="M5" s="97"/>
      <c r="N5" s="97"/>
      <c r="O5" s="97"/>
    </row>
    <row r="6" spans="2:18" x14ac:dyDescent="0.25">
      <c r="G6" s="97" t="s">
        <v>94</v>
      </c>
      <c r="H6" s="97"/>
      <c r="I6" s="97"/>
      <c r="J6" s="97"/>
      <c r="K6" s="97"/>
      <c r="L6" s="97"/>
      <c r="M6" s="97"/>
      <c r="N6" s="97"/>
      <c r="O6" s="97"/>
    </row>
    <row r="7" spans="2:18" x14ac:dyDescent="0.25">
      <c r="G7" s="97" t="s">
        <v>103</v>
      </c>
      <c r="H7" s="97"/>
      <c r="I7" s="97"/>
      <c r="J7" s="97"/>
      <c r="K7" s="97"/>
      <c r="L7" s="97"/>
      <c r="M7" s="97"/>
      <c r="N7" s="97"/>
      <c r="O7" s="97"/>
    </row>
    <row r="8" spans="2:18" x14ac:dyDescent="0.25">
      <c r="G8" s="97" t="s">
        <v>104</v>
      </c>
      <c r="H8" s="97"/>
      <c r="I8" s="97"/>
      <c r="J8" s="97"/>
      <c r="K8" s="97"/>
      <c r="L8" s="97"/>
      <c r="M8" s="97"/>
      <c r="N8" s="97"/>
      <c r="O8" s="97"/>
    </row>
    <row r="9" spans="2:18" ht="35.25" customHeight="1" x14ac:dyDescent="0.25">
      <c r="B9" s="77"/>
      <c r="C9" s="105" t="s">
        <v>13</v>
      </c>
      <c r="D9" s="105"/>
      <c r="E9" s="105"/>
      <c r="F9" s="105"/>
      <c r="G9" s="105"/>
      <c r="H9" s="105"/>
      <c r="I9" s="105"/>
      <c r="J9" s="105"/>
      <c r="K9" s="105"/>
      <c r="L9" s="105"/>
      <c r="M9" s="105"/>
      <c r="N9" s="105"/>
      <c r="O9" s="105"/>
    </row>
    <row r="10" spans="2:18" ht="45.6" customHeight="1" x14ac:dyDescent="0.25">
      <c r="B10" s="100" t="s">
        <v>12</v>
      </c>
      <c r="C10" s="106" t="s">
        <v>11</v>
      </c>
      <c r="D10" s="107" t="s">
        <v>10</v>
      </c>
      <c r="E10" s="109" t="s">
        <v>9</v>
      </c>
      <c r="F10" s="111" t="s">
        <v>8</v>
      </c>
      <c r="G10" s="103"/>
      <c r="H10" s="104"/>
      <c r="I10" s="101" t="s">
        <v>7</v>
      </c>
      <c r="J10" s="101"/>
      <c r="K10" s="101"/>
      <c r="L10" s="102" t="s">
        <v>6</v>
      </c>
      <c r="M10" s="103"/>
      <c r="N10" s="103"/>
      <c r="O10" s="104"/>
    </row>
    <row r="11" spans="2:18" ht="248.25" customHeight="1" x14ac:dyDescent="0.25">
      <c r="B11" s="100"/>
      <c r="C11" s="107"/>
      <c r="D11" s="108"/>
      <c r="E11" s="110"/>
      <c r="F11" s="95" t="s">
        <v>95</v>
      </c>
      <c r="G11" s="95" t="s">
        <v>96</v>
      </c>
      <c r="H11" s="95" t="s">
        <v>97</v>
      </c>
      <c r="I11" s="87" t="s">
        <v>5</v>
      </c>
      <c r="J11" s="94" t="s">
        <v>4</v>
      </c>
      <c r="K11" s="88" t="s">
        <v>22</v>
      </c>
      <c r="L11" s="94" t="s">
        <v>92</v>
      </c>
      <c r="M11" s="94" t="s">
        <v>3</v>
      </c>
      <c r="N11" s="94" t="s">
        <v>98</v>
      </c>
      <c r="O11" s="94" t="s">
        <v>1</v>
      </c>
      <c r="Q11" s="9" t="s">
        <v>19</v>
      </c>
      <c r="R11" s="29" t="s">
        <v>20</v>
      </c>
    </row>
    <row r="12" spans="2:18" s="78" customFormat="1" ht="62.25" customHeight="1" x14ac:dyDescent="0.25">
      <c r="B12" s="72">
        <v>13</v>
      </c>
      <c r="C12" s="59" t="s">
        <v>105</v>
      </c>
      <c r="D12" s="44" t="s">
        <v>24</v>
      </c>
      <c r="E12" s="89">
        <v>44</v>
      </c>
      <c r="F12" s="89">
        <v>2981.81</v>
      </c>
      <c r="G12" s="89">
        <v>5200</v>
      </c>
      <c r="H12" s="89">
        <v>4900</v>
      </c>
      <c r="I12" s="90">
        <f t="shared" ref="I12" si="0">AVERAGEA(F12:H12)</f>
        <v>4360.6033333333335</v>
      </c>
      <c r="J12" s="91">
        <f t="shared" ref="J12" si="1">_xlfn.STDEV.S(F12:H12)</f>
        <v>1203.4547320249901</v>
      </c>
      <c r="K12" s="92">
        <f t="shared" ref="K12" si="2">J12/I12</f>
        <v>0.27598353714623358</v>
      </c>
      <c r="L12" s="41">
        <f t="shared" ref="L12" si="3">E12*I12</f>
        <v>191866.54666666666</v>
      </c>
      <c r="M12" s="41">
        <f>F12</f>
        <v>2981.81</v>
      </c>
      <c r="N12" s="41">
        <f t="shared" ref="N12" si="4">ROUND(M12,2)</f>
        <v>2981.81</v>
      </c>
      <c r="O12" s="93">
        <f t="shared" ref="O12" si="5">ROUND(N12*E12,2)</f>
        <v>131199.64000000001</v>
      </c>
      <c r="Q12" s="73"/>
      <c r="R12" s="74"/>
    </row>
    <row r="13" spans="2:18" ht="28.5" customHeight="1" x14ac:dyDescent="0.25">
      <c r="B13" s="9"/>
      <c r="C13" s="112" t="s">
        <v>106</v>
      </c>
      <c r="D13" s="113"/>
      <c r="E13" s="113"/>
      <c r="F13" s="113"/>
      <c r="G13" s="113"/>
      <c r="H13" s="113"/>
      <c r="I13" s="113"/>
      <c r="J13" s="113"/>
      <c r="K13" s="113"/>
      <c r="L13" s="113"/>
      <c r="M13" s="113"/>
      <c r="N13" s="114"/>
      <c r="O13" s="41">
        <f>SUM(O12:O12)</f>
        <v>131199.64000000001</v>
      </c>
      <c r="Q13" s="9"/>
      <c r="R13" s="29"/>
    </row>
    <row r="14" spans="2:18" ht="69.75" customHeight="1" x14ac:dyDescent="0.25">
      <c r="B14" s="99" t="s">
        <v>91</v>
      </c>
      <c r="C14" s="99"/>
      <c r="D14" s="99"/>
      <c r="E14" s="99"/>
      <c r="F14" s="99"/>
      <c r="G14" s="99"/>
      <c r="H14" s="99"/>
      <c r="I14" s="99"/>
      <c r="J14" s="99"/>
      <c r="K14" s="99"/>
      <c r="L14" s="99"/>
      <c r="M14" s="99"/>
      <c r="N14" s="99"/>
      <c r="O14" s="99"/>
    </row>
    <row r="15" spans="2:18" s="30" customFormat="1" ht="15.75" x14ac:dyDescent="0.25">
      <c r="B15" s="79"/>
      <c r="C15" s="76"/>
      <c r="D15" s="76"/>
      <c r="E15" s="80"/>
      <c r="F15" s="76"/>
      <c r="G15" s="6"/>
      <c r="H15" s="76"/>
      <c r="I15" s="79"/>
      <c r="J15" s="24"/>
      <c r="K15" s="24"/>
      <c r="L15" s="79"/>
      <c r="M15" s="79"/>
      <c r="N15" s="81"/>
      <c r="O15" s="82"/>
      <c r="R15" s="31"/>
    </row>
    <row r="16" spans="2:18" s="30" customFormat="1" ht="20.25" customHeight="1" x14ac:dyDescent="0.25">
      <c r="B16" s="98" t="s">
        <v>18</v>
      </c>
      <c r="C16" s="98"/>
      <c r="D16" s="98"/>
      <c r="E16" s="98"/>
      <c r="F16" s="98"/>
      <c r="G16" s="98"/>
      <c r="H16" s="98"/>
      <c r="I16" s="98"/>
      <c r="J16" s="98"/>
      <c r="K16" s="24"/>
      <c r="L16" s="79"/>
      <c r="M16" s="79"/>
      <c r="N16" s="83"/>
      <c r="O16" s="84"/>
      <c r="R16" s="31"/>
    </row>
    <row r="17" spans="2:18" s="30" customFormat="1" ht="27" customHeight="1" x14ac:dyDescent="0.25">
      <c r="B17" s="79"/>
      <c r="C17" s="76"/>
      <c r="D17" s="76"/>
      <c r="E17" s="80"/>
      <c r="F17" s="76"/>
      <c r="G17" s="6"/>
      <c r="H17" s="76"/>
      <c r="I17" s="79"/>
      <c r="J17" s="24"/>
      <c r="K17" s="24"/>
      <c r="L17" s="24"/>
      <c r="M17" s="79"/>
      <c r="N17" s="81"/>
      <c r="O17" s="81"/>
      <c r="R17" s="31"/>
    </row>
    <row r="18" spans="2:18" ht="28.5" customHeight="1" x14ac:dyDescent="0.25">
      <c r="B18" s="98" t="s">
        <v>107</v>
      </c>
      <c r="C18" s="98"/>
      <c r="D18" s="98"/>
      <c r="E18" s="98"/>
      <c r="F18" s="98"/>
      <c r="G18" s="98"/>
      <c r="H18" s="98"/>
      <c r="I18" s="98"/>
      <c r="J18" s="98"/>
      <c r="K18" s="24"/>
      <c r="N18" s="75"/>
    </row>
    <row r="19" spans="2:18" x14ac:dyDescent="0.25">
      <c r="K19" s="24"/>
    </row>
    <row r="20" spans="2:18" x14ac:dyDescent="0.25">
      <c r="K20" s="24"/>
    </row>
    <row r="21" spans="2:18" x14ac:dyDescent="0.25">
      <c r="K21" s="24"/>
    </row>
    <row r="22" spans="2:18" x14ac:dyDescent="0.25">
      <c r="K22" s="24"/>
    </row>
    <row r="23" spans="2:18" ht="15.75" x14ac:dyDescent="0.25">
      <c r="K23" s="24"/>
      <c r="O23" s="81"/>
    </row>
    <row r="24" spans="2:18" ht="15.75" x14ac:dyDescent="0.25">
      <c r="K24" s="24"/>
      <c r="O24" s="85"/>
    </row>
    <row r="25" spans="2:18" x14ac:dyDescent="0.25">
      <c r="K25" s="24"/>
    </row>
    <row r="26" spans="2:18" x14ac:dyDescent="0.25">
      <c r="K26" s="24"/>
    </row>
    <row r="27" spans="2:18" x14ac:dyDescent="0.25">
      <c r="K27" s="24"/>
    </row>
    <row r="28" spans="2:18" x14ac:dyDescent="0.25">
      <c r="K28" s="24"/>
    </row>
    <row r="29" spans="2:18" x14ac:dyDescent="0.25">
      <c r="K29" s="24"/>
    </row>
    <row r="30" spans="2:18" x14ac:dyDescent="0.25">
      <c r="K30" s="24"/>
    </row>
    <row r="31" spans="2:18" x14ac:dyDescent="0.25">
      <c r="K31" s="24"/>
    </row>
    <row r="32" spans="2:18" x14ac:dyDescent="0.25">
      <c r="K32" s="24"/>
    </row>
    <row r="33" spans="11:15" x14ac:dyDescent="0.25">
      <c r="K33" s="24"/>
      <c r="O33" s="86"/>
    </row>
    <row r="34" spans="11:15" x14ac:dyDescent="0.25">
      <c r="K34" s="24"/>
    </row>
    <row r="35" spans="11:15" x14ac:dyDescent="0.25">
      <c r="K35" s="24"/>
    </row>
    <row r="36" spans="11:15" x14ac:dyDescent="0.25">
      <c r="K36" s="24"/>
    </row>
    <row r="37" spans="11:15" x14ac:dyDescent="0.25">
      <c r="K37" s="24"/>
    </row>
    <row r="38" spans="11:15" x14ac:dyDescent="0.25">
      <c r="K38" s="24"/>
    </row>
    <row r="39" spans="11:15" x14ac:dyDescent="0.25">
      <c r="K39" s="24"/>
    </row>
    <row r="40" spans="11:15" x14ac:dyDescent="0.25">
      <c r="K40" s="24"/>
    </row>
    <row r="41" spans="11:15" x14ac:dyDescent="0.25">
      <c r="K41" s="24"/>
    </row>
    <row r="42" spans="11:15" x14ac:dyDescent="0.25">
      <c r="K42" s="24"/>
    </row>
    <row r="43" spans="11:15" x14ac:dyDescent="0.25">
      <c r="K43" s="24"/>
    </row>
    <row r="44" spans="11:15" x14ac:dyDescent="0.25">
      <c r="K44" s="24"/>
    </row>
    <row r="45" spans="11:15" x14ac:dyDescent="0.25">
      <c r="K45" s="24"/>
    </row>
    <row r="46" spans="11:15" x14ac:dyDescent="0.25">
      <c r="K46" s="24"/>
    </row>
    <row r="47" spans="11:15" x14ac:dyDescent="0.25">
      <c r="K47" s="24"/>
    </row>
    <row r="48" spans="11:15" x14ac:dyDescent="0.25">
      <c r="K48" s="24"/>
    </row>
    <row r="49" spans="11:11" x14ac:dyDescent="0.25">
      <c r="K49" s="24"/>
    </row>
    <row r="50" spans="11:11" x14ac:dyDescent="0.25">
      <c r="K50" s="24"/>
    </row>
    <row r="51" spans="11:11" x14ac:dyDescent="0.25">
      <c r="K51" s="24"/>
    </row>
    <row r="52" spans="11:11" x14ac:dyDescent="0.25">
      <c r="K52" s="24"/>
    </row>
    <row r="53" spans="11:11" x14ac:dyDescent="0.25">
      <c r="K53" s="24"/>
    </row>
    <row r="54" spans="11:11" x14ac:dyDescent="0.25">
      <c r="K54" s="24"/>
    </row>
    <row r="55" spans="11:11" x14ac:dyDescent="0.25">
      <c r="K55" s="24"/>
    </row>
    <row r="56" spans="11:11" x14ac:dyDescent="0.25">
      <c r="K56" s="24"/>
    </row>
    <row r="57" spans="11:11" x14ac:dyDescent="0.25">
      <c r="K57" s="24"/>
    </row>
    <row r="58" spans="11:11" x14ac:dyDescent="0.25">
      <c r="K58" s="24"/>
    </row>
    <row r="59" spans="11:11" x14ac:dyDescent="0.25">
      <c r="K59" s="24"/>
    </row>
    <row r="60" spans="11:11" x14ac:dyDescent="0.25">
      <c r="K60" s="24"/>
    </row>
    <row r="61" spans="11:11" x14ac:dyDescent="0.25">
      <c r="K61" s="24"/>
    </row>
    <row r="62" spans="11:11" x14ac:dyDescent="0.25">
      <c r="K62" s="24"/>
    </row>
    <row r="63" spans="11:11" x14ac:dyDescent="0.25">
      <c r="K63" s="24"/>
    </row>
    <row r="64" spans="11:11" x14ac:dyDescent="0.25">
      <c r="K64" s="24"/>
    </row>
    <row r="65" spans="11:11" x14ac:dyDescent="0.25">
      <c r="K65" s="24"/>
    </row>
    <row r="66" spans="11:11" x14ac:dyDescent="0.25">
      <c r="K66" s="24"/>
    </row>
    <row r="67" spans="11:11" x14ac:dyDescent="0.25">
      <c r="K67" s="24"/>
    </row>
    <row r="68" spans="11:11" x14ac:dyDescent="0.25">
      <c r="K68" s="24"/>
    </row>
    <row r="69" spans="11:11" x14ac:dyDescent="0.25">
      <c r="K69" s="24"/>
    </row>
    <row r="70" spans="11:11" x14ac:dyDescent="0.25">
      <c r="K70" s="24"/>
    </row>
    <row r="71" spans="11:11" x14ac:dyDescent="0.25">
      <c r="K71" s="24"/>
    </row>
    <row r="72" spans="11:11" x14ac:dyDescent="0.25">
      <c r="K72" s="24"/>
    </row>
    <row r="73" spans="11:11" x14ac:dyDescent="0.25">
      <c r="K73" s="24"/>
    </row>
    <row r="74" spans="11:11" x14ac:dyDescent="0.25">
      <c r="K74" s="24"/>
    </row>
    <row r="75" spans="11:11" x14ac:dyDescent="0.25">
      <c r="K75" s="24"/>
    </row>
    <row r="76" spans="11:11" x14ac:dyDescent="0.25">
      <c r="K76" s="24"/>
    </row>
    <row r="77" spans="11:11" x14ac:dyDescent="0.25">
      <c r="K77" s="24"/>
    </row>
    <row r="78" spans="11:11" x14ac:dyDescent="0.25">
      <c r="K78" s="24"/>
    </row>
    <row r="79" spans="11:11" x14ac:dyDescent="0.25">
      <c r="K79" s="24"/>
    </row>
    <row r="80" spans="11:11" x14ac:dyDescent="0.25">
      <c r="K80" s="24"/>
    </row>
    <row r="81" spans="11:11" x14ac:dyDescent="0.25">
      <c r="K81" s="24"/>
    </row>
    <row r="82" spans="11:11" x14ac:dyDescent="0.25">
      <c r="K82" s="24"/>
    </row>
    <row r="83" spans="11:11" x14ac:dyDescent="0.25">
      <c r="K83" s="24"/>
    </row>
    <row r="84" spans="11:11" x14ac:dyDescent="0.25">
      <c r="K84" s="24"/>
    </row>
    <row r="85" spans="11:11" x14ac:dyDescent="0.25">
      <c r="K85" s="24"/>
    </row>
    <row r="86" spans="11:11" x14ac:dyDescent="0.25">
      <c r="K86" s="24"/>
    </row>
    <row r="87" spans="11:11" x14ac:dyDescent="0.25">
      <c r="K87" s="24"/>
    </row>
    <row r="88" spans="11:11" x14ac:dyDescent="0.25">
      <c r="K88" s="24"/>
    </row>
    <row r="89" spans="11:11" x14ac:dyDescent="0.25">
      <c r="K89" s="24"/>
    </row>
    <row r="90" spans="11:11" x14ac:dyDescent="0.25">
      <c r="K90" s="24"/>
    </row>
    <row r="91" spans="11:11" x14ac:dyDescent="0.25">
      <c r="K91" s="24"/>
    </row>
    <row r="92" spans="11:11" x14ac:dyDescent="0.25">
      <c r="K92" s="24"/>
    </row>
    <row r="93" spans="11:11" x14ac:dyDescent="0.25">
      <c r="K93" s="24"/>
    </row>
    <row r="94" spans="11:11" x14ac:dyDescent="0.25">
      <c r="K94" s="24"/>
    </row>
    <row r="95" spans="11:11" x14ac:dyDescent="0.25">
      <c r="K95" s="24"/>
    </row>
    <row r="96" spans="11:11" x14ac:dyDescent="0.25">
      <c r="K96" s="24"/>
    </row>
    <row r="97" spans="11:14" x14ac:dyDescent="0.25">
      <c r="K97" s="24"/>
    </row>
    <row r="98" spans="11:14" x14ac:dyDescent="0.25">
      <c r="K98" s="24"/>
    </row>
    <row r="99" spans="11:14" x14ac:dyDescent="0.25">
      <c r="K99" s="24"/>
    </row>
    <row r="100" spans="11:14" x14ac:dyDescent="0.25">
      <c r="K100" s="24"/>
    </row>
    <row r="101" spans="11:14" x14ac:dyDescent="0.25">
      <c r="K101" s="24"/>
    </row>
    <row r="102" spans="11:14" x14ac:dyDescent="0.25">
      <c r="K102" s="24"/>
    </row>
    <row r="103" spans="11:14" x14ac:dyDescent="0.25">
      <c r="K103" s="24"/>
    </row>
    <row r="104" spans="11:14" x14ac:dyDescent="0.25">
      <c r="K104" s="24"/>
      <c r="N104" s="24" t="s">
        <v>17</v>
      </c>
    </row>
    <row r="105" spans="11:14" x14ac:dyDescent="0.25">
      <c r="K105" s="24"/>
    </row>
    <row r="106" spans="11:14" x14ac:dyDescent="0.25">
      <c r="K106" s="24"/>
    </row>
    <row r="107" spans="11:14" x14ac:dyDescent="0.25">
      <c r="K107" s="24"/>
    </row>
    <row r="108" spans="11:14" x14ac:dyDescent="0.25">
      <c r="K108" s="24"/>
    </row>
    <row r="109" spans="11:14" x14ac:dyDescent="0.25">
      <c r="K109" s="24"/>
    </row>
    <row r="110" spans="11:14" x14ac:dyDescent="0.25">
      <c r="K110" s="24"/>
    </row>
    <row r="111" spans="11:14" x14ac:dyDescent="0.25">
      <c r="K111" s="24"/>
    </row>
    <row r="112" spans="11:14" x14ac:dyDescent="0.25">
      <c r="K112" s="24"/>
    </row>
    <row r="113" spans="11:11" x14ac:dyDescent="0.25">
      <c r="K113" s="24"/>
    </row>
    <row r="114" spans="11:11" x14ac:dyDescent="0.25">
      <c r="K114" s="24"/>
    </row>
    <row r="115" spans="11:11" x14ac:dyDescent="0.25">
      <c r="K115" s="24"/>
    </row>
    <row r="116" spans="11:11" x14ac:dyDescent="0.25">
      <c r="K116" s="24"/>
    </row>
    <row r="117" spans="11:11" x14ac:dyDescent="0.25">
      <c r="K117" s="24"/>
    </row>
    <row r="118" spans="11:11" x14ac:dyDescent="0.25">
      <c r="K118" s="24"/>
    </row>
    <row r="119" spans="11:11" x14ac:dyDescent="0.25">
      <c r="K119" s="24"/>
    </row>
    <row r="120" spans="11:11" x14ac:dyDescent="0.25">
      <c r="K120" s="24"/>
    </row>
    <row r="121" spans="11:11" x14ac:dyDescent="0.25">
      <c r="K121" s="24"/>
    </row>
    <row r="122" spans="11:11" x14ac:dyDescent="0.25">
      <c r="K122" s="24"/>
    </row>
    <row r="123" spans="11:11" x14ac:dyDescent="0.25">
      <c r="K123" s="24"/>
    </row>
    <row r="124" spans="11:11" x14ac:dyDescent="0.25">
      <c r="K124" s="24"/>
    </row>
    <row r="125" spans="11:11" x14ac:dyDescent="0.25">
      <c r="K125" s="24"/>
    </row>
    <row r="126" spans="11:11" x14ac:dyDescent="0.25">
      <c r="K126" s="24"/>
    </row>
    <row r="127" spans="11:11" x14ac:dyDescent="0.25">
      <c r="K127" s="24"/>
    </row>
    <row r="128" spans="11:11" x14ac:dyDescent="0.25">
      <c r="K128" s="24"/>
    </row>
    <row r="129" spans="11:11" x14ac:dyDescent="0.25">
      <c r="K129" s="24"/>
    </row>
    <row r="130" spans="11:11" x14ac:dyDescent="0.25">
      <c r="K130" s="24"/>
    </row>
    <row r="131" spans="11:11" x14ac:dyDescent="0.25">
      <c r="K131" s="24"/>
    </row>
    <row r="132" spans="11:11" x14ac:dyDescent="0.25">
      <c r="K132" s="24"/>
    </row>
    <row r="133" spans="11:11" x14ac:dyDescent="0.25">
      <c r="K133" s="24"/>
    </row>
    <row r="134" spans="11:11" x14ac:dyDescent="0.25">
      <c r="K134" s="24"/>
    </row>
    <row r="135" spans="11:11" x14ac:dyDescent="0.25">
      <c r="K135" s="24"/>
    </row>
    <row r="136" spans="11:11" x14ac:dyDescent="0.25">
      <c r="K136" s="24"/>
    </row>
    <row r="137" spans="11:11" x14ac:dyDescent="0.25">
      <c r="K137" s="24"/>
    </row>
    <row r="138" spans="11:11" x14ac:dyDescent="0.25">
      <c r="K138" s="24"/>
    </row>
    <row r="139" spans="11:11" x14ac:dyDescent="0.25">
      <c r="K139" s="24"/>
    </row>
    <row r="140" spans="11:11" x14ac:dyDescent="0.25">
      <c r="K140" s="24"/>
    </row>
    <row r="141" spans="11:11" x14ac:dyDescent="0.25">
      <c r="K141" s="24"/>
    </row>
    <row r="142" spans="11:11" x14ac:dyDescent="0.25">
      <c r="K142" s="24"/>
    </row>
    <row r="143" spans="11:11" x14ac:dyDescent="0.25">
      <c r="K143" s="24"/>
    </row>
    <row r="144" spans="11:11" x14ac:dyDescent="0.25">
      <c r="K144" s="24"/>
    </row>
    <row r="145" spans="11:11" x14ac:dyDescent="0.25">
      <c r="K145" s="24"/>
    </row>
    <row r="146" spans="11:11" x14ac:dyDescent="0.25">
      <c r="K146" s="24"/>
    </row>
    <row r="147" spans="11:11" x14ac:dyDescent="0.25">
      <c r="K147" s="24"/>
    </row>
    <row r="148" spans="11:11" x14ac:dyDescent="0.25">
      <c r="K148" s="24"/>
    </row>
    <row r="149" spans="11:11" x14ac:dyDescent="0.25">
      <c r="K149" s="24"/>
    </row>
    <row r="150" spans="11:11" x14ac:dyDescent="0.25">
      <c r="K150" s="24"/>
    </row>
    <row r="151" spans="11:11" x14ac:dyDescent="0.25">
      <c r="K151" s="24"/>
    </row>
    <row r="152" spans="11:11" x14ac:dyDescent="0.25">
      <c r="K152" s="24"/>
    </row>
    <row r="153" spans="11:11" x14ac:dyDescent="0.25">
      <c r="K153" s="24"/>
    </row>
    <row r="154" spans="11:11" x14ac:dyDescent="0.25">
      <c r="K154" s="24"/>
    </row>
    <row r="155" spans="11:11" x14ac:dyDescent="0.25">
      <c r="K155" s="24"/>
    </row>
    <row r="156" spans="11:11" x14ac:dyDescent="0.25">
      <c r="K156" s="24"/>
    </row>
    <row r="157" spans="11:11" x14ac:dyDescent="0.25">
      <c r="K157" s="24"/>
    </row>
    <row r="158" spans="11:11" x14ac:dyDescent="0.25">
      <c r="K158" s="24"/>
    </row>
    <row r="159" spans="11:11" x14ac:dyDescent="0.25">
      <c r="K159" s="24"/>
    </row>
    <row r="160" spans="11:11" x14ac:dyDescent="0.25">
      <c r="K160" s="24"/>
    </row>
    <row r="161" spans="11:11" x14ac:dyDescent="0.25">
      <c r="K161" s="24"/>
    </row>
    <row r="162" spans="11:11" x14ac:dyDescent="0.25">
      <c r="K162" s="24"/>
    </row>
    <row r="163" spans="11:11" x14ac:dyDescent="0.25">
      <c r="K163" s="24"/>
    </row>
    <row r="164" spans="11:11" x14ac:dyDescent="0.25">
      <c r="K164" s="24"/>
    </row>
    <row r="165" spans="11:11" x14ac:dyDescent="0.25">
      <c r="K165" s="24"/>
    </row>
    <row r="166" spans="11:11" x14ac:dyDescent="0.25">
      <c r="K166" s="24"/>
    </row>
    <row r="167" spans="11:11" x14ac:dyDescent="0.25">
      <c r="K167" s="24"/>
    </row>
    <row r="168" spans="11:11" x14ac:dyDescent="0.25">
      <c r="K168" s="24"/>
    </row>
    <row r="169" spans="11:11" x14ac:dyDescent="0.25">
      <c r="K169" s="24"/>
    </row>
    <row r="170" spans="11:11" x14ac:dyDescent="0.25">
      <c r="K170" s="24"/>
    </row>
    <row r="171" spans="11:11" x14ac:dyDescent="0.25">
      <c r="K171" s="24"/>
    </row>
    <row r="172" spans="11:11" x14ac:dyDescent="0.25">
      <c r="K172" s="24"/>
    </row>
    <row r="173" spans="11:11" x14ac:dyDescent="0.25">
      <c r="K173" s="24"/>
    </row>
    <row r="174" spans="11:11" x14ac:dyDescent="0.25">
      <c r="K174" s="24"/>
    </row>
    <row r="175" spans="11:11" x14ac:dyDescent="0.25">
      <c r="K175" s="24"/>
    </row>
    <row r="176" spans="11:11" x14ac:dyDescent="0.25">
      <c r="K176" s="24"/>
    </row>
    <row r="177" spans="11:11" x14ac:dyDescent="0.25">
      <c r="K177" s="24"/>
    </row>
    <row r="178" spans="11:11" x14ac:dyDescent="0.25">
      <c r="K178" s="24"/>
    </row>
    <row r="179" spans="11:11" x14ac:dyDescent="0.25">
      <c r="K179" s="24"/>
    </row>
    <row r="180" spans="11:11" x14ac:dyDescent="0.25">
      <c r="K180" s="24"/>
    </row>
    <row r="181" spans="11:11" x14ac:dyDescent="0.25">
      <c r="K181" s="24"/>
    </row>
    <row r="182" spans="11:11" x14ac:dyDescent="0.25">
      <c r="K182" s="24"/>
    </row>
    <row r="183" spans="11:11" x14ac:dyDescent="0.25">
      <c r="K183" s="24"/>
    </row>
    <row r="184" spans="11:11" x14ac:dyDescent="0.25">
      <c r="K184" s="24"/>
    </row>
    <row r="185" spans="11:11" x14ac:dyDescent="0.25">
      <c r="K185" s="24"/>
    </row>
    <row r="186" spans="11:11" x14ac:dyDescent="0.25">
      <c r="K186" s="24"/>
    </row>
    <row r="187" spans="11:11" x14ac:dyDescent="0.25">
      <c r="K187" s="24"/>
    </row>
    <row r="188" spans="11:11" x14ac:dyDescent="0.25">
      <c r="K188" s="24"/>
    </row>
    <row r="189" spans="11:11" x14ac:dyDescent="0.25">
      <c r="K189" s="24"/>
    </row>
    <row r="190" spans="11:11" x14ac:dyDescent="0.25">
      <c r="K190" s="24"/>
    </row>
    <row r="191" spans="11:11" x14ac:dyDescent="0.25">
      <c r="K191" s="24"/>
    </row>
    <row r="192" spans="11:11" x14ac:dyDescent="0.25">
      <c r="K192" s="24"/>
    </row>
    <row r="193" spans="11:11" x14ac:dyDescent="0.25">
      <c r="K193" s="24"/>
    </row>
    <row r="194" spans="11:11" x14ac:dyDescent="0.25">
      <c r="K194" s="24"/>
    </row>
    <row r="195" spans="11:11" x14ac:dyDescent="0.25">
      <c r="K195" s="24"/>
    </row>
    <row r="196" spans="11:11" x14ac:dyDescent="0.25">
      <c r="K196" s="24"/>
    </row>
    <row r="197" spans="11:11" x14ac:dyDescent="0.25">
      <c r="K197" s="24"/>
    </row>
    <row r="198" spans="11:11" x14ac:dyDescent="0.25">
      <c r="K198" s="24"/>
    </row>
    <row r="199" spans="11:11" x14ac:dyDescent="0.25">
      <c r="K199" s="24"/>
    </row>
    <row r="200" spans="11:11" x14ac:dyDescent="0.25">
      <c r="K200" s="24"/>
    </row>
    <row r="201" spans="11:11" x14ac:dyDescent="0.25">
      <c r="K201" s="24"/>
    </row>
    <row r="202" spans="11:11" x14ac:dyDescent="0.25">
      <c r="K202" s="24"/>
    </row>
    <row r="203" spans="11:11" x14ac:dyDescent="0.25">
      <c r="K203" s="24"/>
    </row>
    <row r="204" spans="11:11" x14ac:dyDescent="0.25">
      <c r="K204" s="24"/>
    </row>
    <row r="205" spans="11:11" x14ac:dyDescent="0.25">
      <c r="K205" s="24"/>
    </row>
    <row r="206" spans="11:11" x14ac:dyDescent="0.25">
      <c r="K206" s="24"/>
    </row>
    <row r="207" spans="11:11" x14ac:dyDescent="0.25">
      <c r="K207" s="24"/>
    </row>
    <row r="208" spans="11:11" x14ac:dyDescent="0.25">
      <c r="K208" s="24"/>
    </row>
    <row r="209" spans="11:11" x14ac:dyDescent="0.25">
      <c r="K209" s="24"/>
    </row>
    <row r="210" spans="11:11" x14ac:dyDescent="0.25">
      <c r="K210" s="24"/>
    </row>
    <row r="211" spans="11:11" x14ac:dyDescent="0.25">
      <c r="K211" s="24"/>
    </row>
    <row r="212" spans="11:11" x14ac:dyDescent="0.25">
      <c r="K212" s="24"/>
    </row>
    <row r="213" spans="11:11" x14ac:dyDescent="0.25">
      <c r="K213" s="24"/>
    </row>
    <row r="214" spans="11:11" x14ac:dyDescent="0.25">
      <c r="K214" s="24"/>
    </row>
    <row r="215" spans="11:11" x14ac:dyDescent="0.25">
      <c r="K215" s="24"/>
    </row>
    <row r="216" spans="11:11" x14ac:dyDescent="0.25">
      <c r="K216" s="24"/>
    </row>
    <row r="217" spans="11:11" x14ac:dyDescent="0.25">
      <c r="K217" s="24"/>
    </row>
    <row r="218" spans="11:11" x14ac:dyDescent="0.25">
      <c r="K218" s="24"/>
    </row>
    <row r="219" spans="11:11" x14ac:dyDescent="0.25">
      <c r="K219" s="24"/>
    </row>
    <row r="220" spans="11:11" x14ac:dyDescent="0.25">
      <c r="K220" s="24"/>
    </row>
    <row r="221" spans="11:11" x14ac:dyDescent="0.25">
      <c r="K221" s="24"/>
    </row>
    <row r="222" spans="11:11" x14ac:dyDescent="0.25">
      <c r="K222" s="24"/>
    </row>
    <row r="223" spans="11:11" x14ac:dyDescent="0.25">
      <c r="K223" s="24"/>
    </row>
    <row r="224" spans="11:11" x14ac:dyDescent="0.25">
      <c r="K224" s="24"/>
    </row>
    <row r="225" spans="11:11" x14ac:dyDescent="0.25">
      <c r="K225" s="24"/>
    </row>
    <row r="226" spans="11:11" x14ac:dyDescent="0.25">
      <c r="K226" s="24"/>
    </row>
    <row r="227" spans="11:11" x14ac:dyDescent="0.25">
      <c r="K227" s="24"/>
    </row>
    <row r="228" spans="11:11" x14ac:dyDescent="0.25">
      <c r="K228" s="24"/>
    </row>
    <row r="229" spans="11:11" x14ac:dyDescent="0.25">
      <c r="K229" s="24"/>
    </row>
    <row r="230" spans="11:11" x14ac:dyDescent="0.25">
      <c r="K230" s="24"/>
    </row>
    <row r="231" spans="11:11" x14ac:dyDescent="0.25">
      <c r="K231" s="24"/>
    </row>
    <row r="232" spans="11:11" x14ac:dyDescent="0.25">
      <c r="K232" s="24"/>
    </row>
    <row r="233" spans="11:11" x14ac:dyDescent="0.25">
      <c r="K233" s="24"/>
    </row>
    <row r="234" spans="11:11" x14ac:dyDescent="0.25">
      <c r="K234" s="24"/>
    </row>
    <row r="235" spans="11:11" x14ac:dyDescent="0.25">
      <c r="K235" s="24"/>
    </row>
    <row r="236" spans="11:11" x14ac:dyDescent="0.25">
      <c r="K236" s="24"/>
    </row>
    <row r="237" spans="11:11" x14ac:dyDescent="0.25">
      <c r="K237" s="24"/>
    </row>
    <row r="238" spans="11:11" x14ac:dyDescent="0.25">
      <c r="K238" s="24"/>
    </row>
    <row r="239" spans="11:11" x14ac:dyDescent="0.25">
      <c r="K239" s="24"/>
    </row>
    <row r="240" spans="11:11" x14ac:dyDescent="0.25">
      <c r="K240" s="24"/>
    </row>
    <row r="241" spans="11:11" x14ac:dyDescent="0.25">
      <c r="K241" s="24"/>
    </row>
    <row r="242" spans="11:11" x14ac:dyDescent="0.25">
      <c r="K242" s="24"/>
    </row>
    <row r="243" spans="11:11" x14ac:dyDescent="0.25">
      <c r="K243" s="24"/>
    </row>
    <row r="244" spans="11:11" x14ac:dyDescent="0.25">
      <c r="K244" s="24"/>
    </row>
    <row r="245" spans="11:11" x14ac:dyDescent="0.25">
      <c r="K245" s="24"/>
    </row>
    <row r="246" spans="11:11" x14ac:dyDescent="0.25">
      <c r="K246" s="24"/>
    </row>
    <row r="247" spans="11:11" x14ac:dyDescent="0.25">
      <c r="K247" s="24"/>
    </row>
    <row r="248" spans="11:11" x14ac:dyDescent="0.25">
      <c r="K248" s="24"/>
    </row>
    <row r="249" spans="11:11" x14ac:dyDescent="0.25">
      <c r="K249" s="24"/>
    </row>
    <row r="250" spans="11:11" x14ac:dyDescent="0.25">
      <c r="K250" s="24"/>
    </row>
    <row r="251" spans="11:11" x14ac:dyDescent="0.25">
      <c r="K251" s="24"/>
    </row>
    <row r="252" spans="11:11" x14ac:dyDescent="0.25">
      <c r="K252" s="24"/>
    </row>
    <row r="253" spans="11:11" x14ac:dyDescent="0.25">
      <c r="K253" s="24"/>
    </row>
    <row r="254" spans="11:11" x14ac:dyDescent="0.25">
      <c r="K254" s="24"/>
    </row>
    <row r="255" spans="11:11" x14ac:dyDescent="0.25">
      <c r="K255" s="24"/>
    </row>
    <row r="256" spans="11:11" x14ac:dyDescent="0.25">
      <c r="K256" s="24"/>
    </row>
    <row r="257" spans="11:11" x14ac:dyDescent="0.25">
      <c r="K257" s="24"/>
    </row>
    <row r="258" spans="11:11" x14ac:dyDescent="0.25">
      <c r="K258" s="24"/>
    </row>
    <row r="259" spans="11:11" x14ac:dyDescent="0.25">
      <c r="K259" s="24"/>
    </row>
    <row r="260" spans="11:11" x14ac:dyDescent="0.25">
      <c r="K260" s="24"/>
    </row>
    <row r="261" spans="11:11" x14ac:dyDescent="0.25">
      <c r="K261" s="24"/>
    </row>
    <row r="262" spans="11:11" x14ac:dyDescent="0.25">
      <c r="K262" s="24"/>
    </row>
    <row r="263" spans="11:11" x14ac:dyDescent="0.25">
      <c r="K263" s="24"/>
    </row>
    <row r="264" spans="11:11" x14ac:dyDescent="0.25">
      <c r="K264" s="24"/>
    </row>
    <row r="265" spans="11:11" x14ac:dyDescent="0.25">
      <c r="K265" s="24"/>
    </row>
    <row r="266" spans="11:11" x14ac:dyDescent="0.25">
      <c r="K266" s="24"/>
    </row>
    <row r="267" spans="11:11" x14ac:dyDescent="0.25">
      <c r="K267" s="24"/>
    </row>
    <row r="268" spans="11:11" x14ac:dyDescent="0.25">
      <c r="K268" s="24"/>
    </row>
    <row r="269" spans="11:11" x14ac:dyDescent="0.25">
      <c r="K269" s="24"/>
    </row>
    <row r="270" spans="11:11" x14ac:dyDescent="0.25">
      <c r="K270" s="24"/>
    </row>
    <row r="271" spans="11:11" x14ac:dyDescent="0.25">
      <c r="K271" s="24"/>
    </row>
    <row r="272" spans="11:11" x14ac:dyDescent="0.25">
      <c r="K272" s="24"/>
    </row>
    <row r="273" spans="11:11" x14ac:dyDescent="0.25">
      <c r="K273" s="24"/>
    </row>
    <row r="274" spans="11:11" x14ac:dyDescent="0.25">
      <c r="K274" s="24"/>
    </row>
    <row r="275" spans="11:11" x14ac:dyDescent="0.25">
      <c r="K275" s="24"/>
    </row>
    <row r="276" spans="11:11" x14ac:dyDescent="0.25">
      <c r="K276" s="24"/>
    </row>
    <row r="277" spans="11:11" x14ac:dyDescent="0.25">
      <c r="K277" s="24"/>
    </row>
    <row r="278" spans="11:11" x14ac:dyDescent="0.25">
      <c r="K278" s="24"/>
    </row>
    <row r="279" spans="11:11" x14ac:dyDescent="0.25">
      <c r="K279" s="24"/>
    </row>
    <row r="280" spans="11:11" x14ac:dyDescent="0.25">
      <c r="K280" s="24"/>
    </row>
    <row r="281" spans="11:11" x14ac:dyDescent="0.25">
      <c r="K281" s="24"/>
    </row>
    <row r="282" spans="11:11" x14ac:dyDescent="0.25">
      <c r="K282" s="24"/>
    </row>
    <row r="283" spans="11:11" x14ac:dyDescent="0.25">
      <c r="K283" s="24"/>
    </row>
    <row r="284" spans="11:11" x14ac:dyDescent="0.25">
      <c r="K284" s="24"/>
    </row>
    <row r="285" spans="11:11" x14ac:dyDescent="0.25">
      <c r="K285" s="24"/>
    </row>
    <row r="286" spans="11:11" x14ac:dyDescent="0.25">
      <c r="K286" s="24"/>
    </row>
    <row r="287" spans="11:11" x14ac:dyDescent="0.25">
      <c r="K287" s="24"/>
    </row>
    <row r="288" spans="11:11" x14ac:dyDescent="0.25">
      <c r="K288" s="24"/>
    </row>
    <row r="289" spans="11:11" x14ac:dyDescent="0.25">
      <c r="K289" s="24"/>
    </row>
    <row r="290" spans="11:11" x14ac:dyDescent="0.25">
      <c r="K290" s="24"/>
    </row>
    <row r="291" spans="11:11" x14ac:dyDescent="0.25">
      <c r="K291" s="24"/>
    </row>
    <row r="292" spans="11:11" x14ac:dyDescent="0.25">
      <c r="K292" s="24"/>
    </row>
    <row r="293" spans="11:11" x14ac:dyDescent="0.25">
      <c r="K293" s="24"/>
    </row>
    <row r="294" spans="11:11" x14ac:dyDescent="0.25">
      <c r="K294" s="24"/>
    </row>
    <row r="295" spans="11:11" x14ac:dyDescent="0.25">
      <c r="K295" s="24"/>
    </row>
    <row r="296" spans="11:11" x14ac:dyDescent="0.25">
      <c r="K296" s="24"/>
    </row>
    <row r="297" spans="11:11" x14ac:dyDescent="0.25">
      <c r="K297" s="24"/>
    </row>
    <row r="298" spans="11:11" x14ac:dyDescent="0.25">
      <c r="K298" s="24"/>
    </row>
    <row r="299" spans="11:11" x14ac:dyDescent="0.25">
      <c r="K299" s="24"/>
    </row>
    <row r="300" spans="11:11" x14ac:dyDescent="0.25">
      <c r="K300" s="24"/>
    </row>
    <row r="301" spans="11:11" x14ac:dyDescent="0.25">
      <c r="K301" s="24"/>
    </row>
    <row r="302" spans="11:11" x14ac:dyDescent="0.25">
      <c r="K302" s="24"/>
    </row>
    <row r="303" spans="11:11" x14ac:dyDescent="0.25">
      <c r="K303" s="24"/>
    </row>
    <row r="304" spans="11:11" x14ac:dyDescent="0.25">
      <c r="K304" s="24"/>
    </row>
    <row r="305" spans="11:11" x14ac:dyDescent="0.25">
      <c r="K305" s="24"/>
    </row>
    <row r="306" spans="11:11" x14ac:dyDescent="0.25">
      <c r="K306" s="24"/>
    </row>
    <row r="307" spans="11:11" x14ac:dyDescent="0.25">
      <c r="K307" s="24"/>
    </row>
    <row r="308" spans="11:11" x14ac:dyDescent="0.25">
      <c r="K308" s="24"/>
    </row>
    <row r="309" spans="11:11" x14ac:dyDescent="0.25">
      <c r="K309" s="24"/>
    </row>
    <row r="310" spans="11:11" x14ac:dyDescent="0.25">
      <c r="K310" s="24"/>
    </row>
    <row r="311" spans="11:11" x14ac:dyDescent="0.25">
      <c r="K311" s="24"/>
    </row>
    <row r="312" spans="11:11" x14ac:dyDescent="0.25">
      <c r="K312" s="24"/>
    </row>
    <row r="313" spans="11:11" x14ac:dyDescent="0.25">
      <c r="K313" s="24"/>
    </row>
    <row r="314" spans="11:11" x14ac:dyDescent="0.25">
      <c r="K314" s="24"/>
    </row>
    <row r="315" spans="11:11" x14ac:dyDescent="0.25">
      <c r="K315" s="24"/>
    </row>
    <row r="316" spans="11:11" x14ac:dyDescent="0.25">
      <c r="K316" s="24"/>
    </row>
    <row r="317" spans="11:11" x14ac:dyDescent="0.25">
      <c r="K317" s="24"/>
    </row>
    <row r="318" spans="11:11" x14ac:dyDescent="0.25">
      <c r="K318" s="24"/>
    </row>
    <row r="319" spans="11:11" x14ac:dyDescent="0.25">
      <c r="K319" s="24"/>
    </row>
    <row r="320" spans="11:11" x14ac:dyDescent="0.25">
      <c r="K320" s="24"/>
    </row>
    <row r="321" spans="11:11" x14ac:dyDescent="0.25">
      <c r="K321" s="24"/>
    </row>
    <row r="322" spans="11:11" x14ac:dyDescent="0.25">
      <c r="K322" s="24"/>
    </row>
    <row r="323" spans="11:11" x14ac:dyDescent="0.25">
      <c r="K323" s="24"/>
    </row>
    <row r="324" spans="11:11" x14ac:dyDescent="0.25">
      <c r="K324" s="24"/>
    </row>
    <row r="325" spans="11:11" x14ac:dyDescent="0.25">
      <c r="K325" s="24"/>
    </row>
    <row r="326" spans="11:11" x14ac:dyDescent="0.25">
      <c r="K326" s="24"/>
    </row>
    <row r="327" spans="11:11" x14ac:dyDescent="0.25">
      <c r="K327" s="24"/>
    </row>
    <row r="328" spans="11:11" x14ac:dyDescent="0.25">
      <c r="K328" s="24"/>
    </row>
    <row r="329" spans="11:11" x14ac:dyDescent="0.25">
      <c r="K329" s="24"/>
    </row>
    <row r="330" spans="11:11" x14ac:dyDescent="0.25">
      <c r="K330" s="24"/>
    </row>
    <row r="331" spans="11:11" x14ac:dyDescent="0.25">
      <c r="K331" s="24"/>
    </row>
    <row r="332" spans="11:11" x14ac:dyDescent="0.25">
      <c r="K332" s="24"/>
    </row>
    <row r="333" spans="11:11" x14ac:dyDescent="0.25">
      <c r="K333" s="24"/>
    </row>
    <row r="334" spans="11:11" x14ac:dyDescent="0.25">
      <c r="K334" s="24"/>
    </row>
    <row r="335" spans="11:11" x14ac:dyDescent="0.25">
      <c r="K335" s="24"/>
    </row>
    <row r="336" spans="11:11" x14ac:dyDescent="0.25">
      <c r="K336" s="24"/>
    </row>
    <row r="337" spans="11:11" x14ac:dyDescent="0.25">
      <c r="K337" s="24"/>
    </row>
    <row r="338" spans="11:11" x14ac:dyDescent="0.25">
      <c r="K338" s="24"/>
    </row>
    <row r="339" spans="11:11" x14ac:dyDescent="0.25">
      <c r="K339" s="24"/>
    </row>
    <row r="340" spans="11:11" x14ac:dyDescent="0.25">
      <c r="K340" s="24"/>
    </row>
    <row r="341" spans="11:11" x14ac:dyDescent="0.25">
      <c r="K341" s="24"/>
    </row>
    <row r="342" spans="11:11" x14ac:dyDescent="0.25">
      <c r="K342" s="24"/>
    </row>
    <row r="343" spans="11:11" x14ac:dyDescent="0.25">
      <c r="K343" s="24"/>
    </row>
    <row r="344" spans="11:11" x14ac:dyDescent="0.25">
      <c r="K344" s="24"/>
    </row>
    <row r="345" spans="11:11" x14ac:dyDescent="0.25">
      <c r="K345" s="24"/>
    </row>
    <row r="346" spans="11:11" x14ac:dyDescent="0.25">
      <c r="K346" s="24"/>
    </row>
    <row r="347" spans="11:11" x14ac:dyDescent="0.25">
      <c r="K347" s="24"/>
    </row>
    <row r="348" spans="11:11" x14ac:dyDescent="0.25">
      <c r="K348" s="24"/>
    </row>
    <row r="349" spans="11:11" x14ac:dyDescent="0.25">
      <c r="K349" s="24"/>
    </row>
    <row r="350" spans="11:11" x14ac:dyDescent="0.25">
      <c r="K350" s="24"/>
    </row>
    <row r="351" spans="11:11" x14ac:dyDescent="0.25">
      <c r="K351" s="24"/>
    </row>
    <row r="352" spans="11:11" x14ac:dyDescent="0.25">
      <c r="K352" s="24"/>
    </row>
    <row r="353" spans="11:11" x14ac:dyDescent="0.25">
      <c r="K353" s="24"/>
    </row>
    <row r="354" spans="11:11" x14ac:dyDescent="0.25">
      <c r="K354" s="24"/>
    </row>
    <row r="355" spans="11:11" x14ac:dyDescent="0.25">
      <c r="K355" s="24"/>
    </row>
    <row r="356" spans="11:11" x14ac:dyDescent="0.25">
      <c r="K356" s="24"/>
    </row>
    <row r="357" spans="11:11" x14ac:dyDescent="0.25">
      <c r="K357" s="24"/>
    </row>
    <row r="358" spans="11:11" x14ac:dyDescent="0.25">
      <c r="K358" s="24"/>
    </row>
    <row r="359" spans="11:11" x14ac:dyDescent="0.25">
      <c r="K359" s="24"/>
    </row>
    <row r="360" spans="11:11" x14ac:dyDescent="0.25">
      <c r="K360" s="24"/>
    </row>
    <row r="361" spans="11:11" x14ac:dyDescent="0.25">
      <c r="K361" s="24"/>
    </row>
    <row r="362" spans="11:11" x14ac:dyDescent="0.25">
      <c r="K362" s="24"/>
    </row>
    <row r="363" spans="11:11" x14ac:dyDescent="0.25">
      <c r="K363" s="24"/>
    </row>
    <row r="364" spans="11:11" x14ac:dyDescent="0.25">
      <c r="K364" s="24"/>
    </row>
    <row r="365" spans="11:11" x14ac:dyDescent="0.25">
      <c r="K365" s="24"/>
    </row>
    <row r="366" spans="11:11" x14ac:dyDescent="0.25">
      <c r="K366" s="24"/>
    </row>
    <row r="367" spans="11:11" x14ac:dyDescent="0.25">
      <c r="K367" s="24"/>
    </row>
    <row r="368" spans="11:11" x14ac:dyDescent="0.25">
      <c r="K368" s="24"/>
    </row>
    <row r="369" spans="11:11" x14ac:dyDescent="0.25">
      <c r="K369" s="24"/>
    </row>
    <row r="370" spans="11:11" x14ac:dyDescent="0.25">
      <c r="K370" s="24"/>
    </row>
    <row r="371" spans="11:11" x14ac:dyDescent="0.25">
      <c r="K371" s="24"/>
    </row>
    <row r="372" spans="11:11" x14ac:dyDescent="0.25">
      <c r="K372" s="24"/>
    </row>
    <row r="373" spans="11:11" x14ac:dyDescent="0.25">
      <c r="K373" s="24"/>
    </row>
    <row r="374" spans="11:11" x14ac:dyDescent="0.25">
      <c r="K374" s="24"/>
    </row>
    <row r="375" spans="11:11" x14ac:dyDescent="0.25">
      <c r="K375" s="24"/>
    </row>
    <row r="376" spans="11:11" x14ac:dyDescent="0.25">
      <c r="K376" s="24"/>
    </row>
    <row r="377" spans="11:11" x14ac:dyDescent="0.25">
      <c r="K377" s="24"/>
    </row>
    <row r="378" spans="11:11" x14ac:dyDescent="0.25">
      <c r="K378" s="24"/>
    </row>
    <row r="379" spans="11:11" x14ac:dyDescent="0.25">
      <c r="K379" s="24"/>
    </row>
    <row r="380" spans="11:11" x14ac:dyDescent="0.25">
      <c r="K380" s="24"/>
    </row>
    <row r="381" spans="11:11" x14ac:dyDescent="0.25">
      <c r="K381" s="24"/>
    </row>
    <row r="382" spans="11:11" x14ac:dyDescent="0.25">
      <c r="K382" s="24"/>
    </row>
    <row r="383" spans="11:11" x14ac:dyDescent="0.25">
      <c r="K383" s="24"/>
    </row>
    <row r="384" spans="11:11" x14ac:dyDescent="0.25">
      <c r="K384" s="24"/>
    </row>
    <row r="385" spans="11:11" x14ac:dyDescent="0.25">
      <c r="K385" s="24"/>
    </row>
    <row r="386" spans="11:11" x14ac:dyDescent="0.25">
      <c r="K386" s="24"/>
    </row>
    <row r="387" spans="11:11" x14ac:dyDescent="0.25">
      <c r="K387" s="24"/>
    </row>
    <row r="388" spans="11:11" x14ac:dyDescent="0.25">
      <c r="K388" s="24"/>
    </row>
    <row r="389" spans="11:11" x14ac:dyDescent="0.25">
      <c r="K389" s="24"/>
    </row>
    <row r="390" spans="11:11" x14ac:dyDescent="0.25">
      <c r="K390" s="24"/>
    </row>
    <row r="391" spans="11:11" x14ac:dyDescent="0.25">
      <c r="K391" s="24"/>
    </row>
    <row r="392" spans="11:11" x14ac:dyDescent="0.25">
      <c r="K392" s="24"/>
    </row>
    <row r="393" spans="11:11" x14ac:dyDescent="0.25">
      <c r="K393" s="24"/>
    </row>
    <row r="394" spans="11:11" x14ac:dyDescent="0.25">
      <c r="K394" s="24"/>
    </row>
    <row r="395" spans="11:11" x14ac:dyDescent="0.25">
      <c r="K395" s="24"/>
    </row>
    <row r="396" spans="11:11" x14ac:dyDescent="0.25">
      <c r="K396" s="24"/>
    </row>
    <row r="397" spans="11:11" x14ac:dyDescent="0.25">
      <c r="K397" s="24"/>
    </row>
    <row r="398" spans="11:11" x14ac:dyDescent="0.25">
      <c r="K398" s="24"/>
    </row>
    <row r="399" spans="11:11" x14ac:dyDescent="0.25">
      <c r="K399" s="24"/>
    </row>
    <row r="400" spans="11:11" x14ac:dyDescent="0.25">
      <c r="K400" s="24"/>
    </row>
    <row r="401" spans="11:11" x14ac:dyDescent="0.25">
      <c r="K401" s="24"/>
    </row>
    <row r="402" spans="11:11" x14ac:dyDescent="0.25">
      <c r="K402" s="24"/>
    </row>
    <row r="403" spans="11:11" x14ac:dyDescent="0.25">
      <c r="K403" s="24"/>
    </row>
    <row r="404" spans="11:11" x14ac:dyDescent="0.25">
      <c r="K404" s="24"/>
    </row>
    <row r="405" spans="11:11" x14ac:dyDescent="0.25">
      <c r="K405" s="24"/>
    </row>
    <row r="406" spans="11:11" x14ac:dyDescent="0.25">
      <c r="K406" s="24"/>
    </row>
    <row r="407" spans="11:11" x14ac:dyDescent="0.25">
      <c r="K407" s="24"/>
    </row>
    <row r="408" spans="11:11" x14ac:dyDescent="0.25">
      <c r="K408" s="24"/>
    </row>
    <row r="409" spans="11:11" x14ac:dyDescent="0.25">
      <c r="K409" s="24"/>
    </row>
    <row r="410" spans="11:11" x14ac:dyDescent="0.25">
      <c r="K410" s="24"/>
    </row>
    <row r="411" spans="11:11" x14ac:dyDescent="0.25">
      <c r="K411" s="24"/>
    </row>
    <row r="412" spans="11:11" x14ac:dyDescent="0.25">
      <c r="K412" s="24"/>
    </row>
    <row r="413" spans="11:11" x14ac:dyDescent="0.25">
      <c r="K413" s="24"/>
    </row>
    <row r="414" spans="11:11" x14ac:dyDescent="0.25">
      <c r="K414" s="24"/>
    </row>
    <row r="415" spans="11:11" x14ac:dyDescent="0.25">
      <c r="K415" s="24"/>
    </row>
    <row r="416" spans="11:11" x14ac:dyDescent="0.25">
      <c r="K416" s="24"/>
    </row>
    <row r="417" spans="11:11" x14ac:dyDescent="0.25">
      <c r="K417" s="24"/>
    </row>
    <row r="418" spans="11:11" x14ac:dyDescent="0.25">
      <c r="K418" s="24"/>
    </row>
    <row r="419" spans="11:11" x14ac:dyDescent="0.25">
      <c r="K419" s="24"/>
    </row>
    <row r="420" spans="11:11" x14ac:dyDescent="0.25">
      <c r="K420" s="24"/>
    </row>
    <row r="421" spans="11:11" x14ac:dyDescent="0.25">
      <c r="K421" s="24"/>
    </row>
    <row r="422" spans="11:11" x14ac:dyDescent="0.25">
      <c r="K422" s="24"/>
    </row>
    <row r="423" spans="11:11" x14ac:dyDescent="0.25">
      <c r="K423" s="24"/>
    </row>
    <row r="424" spans="11:11" x14ac:dyDescent="0.25">
      <c r="K424" s="24"/>
    </row>
    <row r="425" spans="11:11" x14ac:dyDescent="0.25">
      <c r="K425" s="24"/>
    </row>
    <row r="426" spans="11:11" x14ac:dyDescent="0.25">
      <c r="K426" s="24"/>
    </row>
    <row r="427" spans="11:11" x14ac:dyDescent="0.25">
      <c r="K427" s="24"/>
    </row>
    <row r="428" spans="11:11" x14ac:dyDescent="0.25">
      <c r="K428" s="24"/>
    </row>
    <row r="429" spans="11:11" x14ac:dyDescent="0.25">
      <c r="K429" s="24"/>
    </row>
    <row r="430" spans="11:11" x14ac:dyDescent="0.25">
      <c r="K430" s="24"/>
    </row>
    <row r="431" spans="11:11" x14ac:dyDescent="0.25">
      <c r="K431" s="24"/>
    </row>
    <row r="432" spans="11:11" x14ac:dyDescent="0.25">
      <c r="K432" s="24"/>
    </row>
    <row r="433" spans="11:11" x14ac:dyDescent="0.25">
      <c r="K433" s="24"/>
    </row>
    <row r="434" spans="11:11" x14ac:dyDescent="0.25">
      <c r="K434" s="24"/>
    </row>
    <row r="435" spans="11:11" x14ac:dyDescent="0.25">
      <c r="K435" s="24"/>
    </row>
    <row r="436" spans="11:11" x14ac:dyDescent="0.25">
      <c r="K436" s="24"/>
    </row>
    <row r="437" spans="11:11" x14ac:dyDescent="0.25">
      <c r="K437" s="24"/>
    </row>
    <row r="438" spans="11:11" x14ac:dyDescent="0.25">
      <c r="K438" s="24"/>
    </row>
    <row r="439" spans="11:11" x14ac:dyDescent="0.25">
      <c r="K439" s="24"/>
    </row>
    <row r="440" spans="11:11" x14ac:dyDescent="0.25">
      <c r="K440" s="24"/>
    </row>
    <row r="441" spans="11:11" x14ac:dyDescent="0.25">
      <c r="K441" s="24"/>
    </row>
    <row r="442" spans="11:11" x14ac:dyDescent="0.25">
      <c r="K442" s="24"/>
    </row>
    <row r="443" spans="11:11" x14ac:dyDescent="0.25">
      <c r="K443" s="24"/>
    </row>
    <row r="444" spans="11:11" x14ac:dyDescent="0.25">
      <c r="K444" s="24"/>
    </row>
    <row r="445" spans="11:11" x14ac:dyDescent="0.25">
      <c r="K445" s="24"/>
    </row>
    <row r="446" spans="11:11" x14ac:dyDescent="0.25">
      <c r="K446" s="24"/>
    </row>
    <row r="447" spans="11:11" x14ac:dyDescent="0.25">
      <c r="K447" s="24"/>
    </row>
    <row r="448" spans="11:11" x14ac:dyDescent="0.25">
      <c r="K448" s="24"/>
    </row>
    <row r="449" spans="11:11" x14ac:dyDescent="0.25">
      <c r="K449" s="24"/>
    </row>
    <row r="450" spans="11:11" x14ac:dyDescent="0.25">
      <c r="K450" s="24"/>
    </row>
    <row r="451" spans="11:11" x14ac:dyDescent="0.25">
      <c r="K451" s="24"/>
    </row>
    <row r="452" spans="11:11" x14ac:dyDescent="0.25">
      <c r="K452" s="24"/>
    </row>
    <row r="453" spans="11:11" x14ac:dyDescent="0.25">
      <c r="K453" s="24"/>
    </row>
    <row r="454" spans="11:11" x14ac:dyDescent="0.25">
      <c r="K454" s="24"/>
    </row>
    <row r="455" spans="11:11" x14ac:dyDescent="0.25">
      <c r="K455" s="24"/>
    </row>
    <row r="456" spans="11:11" x14ac:dyDescent="0.25">
      <c r="K456" s="24"/>
    </row>
    <row r="457" spans="11:11" x14ac:dyDescent="0.25">
      <c r="K457" s="24"/>
    </row>
    <row r="458" spans="11:11" x14ac:dyDescent="0.25">
      <c r="K458" s="24"/>
    </row>
    <row r="459" spans="11:11" x14ac:dyDescent="0.25">
      <c r="K459" s="24"/>
    </row>
    <row r="460" spans="11:11" x14ac:dyDescent="0.25">
      <c r="K460" s="24"/>
    </row>
    <row r="461" spans="11:11" x14ac:dyDescent="0.25">
      <c r="K461" s="24"/>
    </row>
    <row r="462" spans="11:11" x14ac:dyDescent="0.25">
      <c r="K462" s="24"/>
    </row>
    <row r="463" spans="11:11" x14ac:dyDescent="0.25">
      <c r="K463" s="24"/>
    </row>
    <row r="464" spans="11:11" x14ac:dyDescent="0.25">
      <c r="K464" s="24"/>
    </row>
    <row r="465" spans="11:11" x14ac:dyDescent="0.25">
      <c r="K465" s="24"/>
    </row>
    <row r="466" spans="11:11" x14ac:dyDescent="0.25">
      <c r="K466" s="24"/>
    </row>
    <row r="467" spans="11:11" x14ac:dyDescent="0.25">
      <c r="K467" s="24"/>
    </row>
    <row r="468" spans="11:11" x14ac:dyDescent="0.25">
      <c r="K468" s="24"/>
    </row>
    <row r="469" spans="11:11" x14ac:dyDescent="0.25">
      <c r="K469" s="24"/>
    </row>
    <row r="470" spans="11:11" x14ac:dyDescent="0.25">
      <c r="K470" s="24"/>
    </row>
    <row r="471" spans="11:11" x14ac:dyDescent="0.25">
      <c r="K471" s="24"/>
    </row>
    <row r="472" spans="11:11" x14ac:dyDescent="0.25">
      <c r="K472" s="24"/>
    </row>
    <row r="473" spans="11:11" x14ac:dyDescent="0.25">
      <c r="K473" s="24"/>
    </row>
    <row r="474" spans="11:11" x14ac:dyDescent="0.25">
      <c r="K474" s="24"/>
    </row>
    <row r="475" spans="11:11" x14ac:dyDescent="0.25">
      <c r="K475" s="24"/>
    </row>
    <row r="476" spans="11:11" x14ac:dyDescent="0.25">
      <c r="K476" s="24"/>
    </row>
    <row r="477" spans="11:11" x14ac:dyDescent="0.25">
      <c r="K477" s="24"/>
    </row>
    <row r="478" spans="11:11" x14ac:dyDescent="0.25">
      <c r="K478" s="24"/>
    </row>
    <row r="479" spans="11:11" x14ac:dyDescent="0.25">
      <c r="K479" s="24"/>
    </row>
    <row r="480" spans="11:11" x14ac:dyDescent="0.25">
      <c r="K480" s="24"/>
    </row>
    <row r="481" spans="11:11" x14ac:dyDescent="0.25">
      <c r="K481" s="24"/>
    </row>
    <row r="482" spans="11:11" x14ac:dyDescent="0.25">
      <c r="K482" s="24"/>
    </row>
    <row r="483" spans="11:11" x14ac:dyDescent="0.25">
      <c r="K483" s="24"/>
    </row>
    <row r="484" spans="11:11" x14ac:dyDescent="0.25">
      <c r="K484" s="24"/>
    </row>
    <row r="485" spans="11:11" x14ac:dyDescent="0.25">
      <c r="K485" s="24"/>
    </row>
    <row r="486" spans="11:11" x14ac:dyDescent="0.25">
      <c r="K486" s="24"/>
    </row>
    <row r="487" spans="11:11" x14ac:dyDescent="0.25">
      <c r="K487" s="24"/>
    </row>
    <row r="488" spans="11:11" x14ac:dyDescent="0.25">
      <c r="K488" s="24"/>
    </row>
    <row r="489" spans="11:11" x14ac:dyDescent="0.25">
      <c r="K489" s="24"/>
    </row>
    <row r="490" spans="11:11" x14ac:dyDescent="0.25">
      <c r="K490" s="24"/>
    </row>
    <row r="491" spans="11:11" x14ac:dyDescent="0.25">
      <c r="K491" s="24"/>
    </row>
    <row r="492" spans="11:11" x14ac:dyDescent="0.25">
      <c r="K492" s="24"/>
    </row>
    <row r="493" spans="11:11" x14ac:dyDescent="0.25">
      <c r="K493" s="24"/>
    </row>
    <row r="494" spans="11:11" x14ac:dyDescent="0.25">
      <c r="K494" s="24"/>
    </row>
    <row r="495" spans="11:11" x14ac:dyDescent="0.25">
      <c r="K495" s="24"/>
    </row>
    <row r="496" spans="11:11" x14ac:dyDescent="0.25">
      <c r="K496" s="24"/>
    </row>
    <row r="497" spans="11:11" x14ac:dyDescent="0.25">
      <c r="K497" s="24"/>
    </row>
    <row r="498" spans="11:11" x14ac:dyDescent="0.25">
      <c r="K498" s="24"/>
    </row>
    <row r="499" spans="11:11" x14ac:dyDescent="0.25">
      <c r="K499" s="24"/>
    </row>
    <row r="500" spans="11:11" x14ac:dyDescent="0.25">
      <c r="K500" s="24"/>
    </row>
    <row r="501" spans="11:11" x14ac:dyDescent="0.25">
      <c r="K501" s="24"/>
    </row>
    <row r="502" spans="11:11" x14ac:dyDescent="0.25">
      <c r="K502" s="24"/>
    </row>
    <row r="503" spans="11:11" x14ac:dyDescent="0.25">
      <c r="K503" s="24"/>
    </row>
    <row r="504" spans="11:11" x14ac:dyDescent="0.25">
      <c r="K504" s="24"/>
    </row>
    <row r="505" spans="11:11" x14ac:dyDescent="0.25">
      <c r="K505" s="24"/>
    </row>
    <row r="506" spans="11:11" x14ac:dyDescent="0.25">
      <c r="K506" s="24"/>
    </row>
    <row r="507" spans="11:11" x14ac:dyDescent="0.25">
      <c r="K507" s="24"/>
    </row>
    <row r="508" spans="11:11" x14ac:dyDescent="0.25">
      <c r="K508" s="24"/>
    </row>
    <row r="509" spans="11:11" x14ac:dyDescent="0.25">
      <c r="K509" s="24"/>
    </row>
    <row r="510" spans="11:11" x14ac:dyDescent="0.25">
      <c r="K510" s="24"/>
    </row>
    <row r="511" spans="11:11" x14ac:dyDescent="0.25">
      <c r="K511" s="24"/>
    </row>
    <row r="512" spans="11:11" x14ac:dyDescent="0.25">
      <c r="K512" s="24"/>
    </row>
    <row r="513" spans="11:11" x14ac:dyDescent="0.25">
      <c r="K513" s="24"/>
    </row>
    <row r="514" spans="11:11" x14ac:dyDescent="0.25">
      <c r="K514" s="24"/>
    </row>
    <row r="515" spans="11:11" x14ac:dyDescent="0.25">
      <c r="K515" s="24"/>
    </row>
    <row r="516" spans="11:11" x14ac:dyDescent="0.25">
      <c r="K516" s="24"/>
    </row>
    <row r="517" spans="11:11" x14ac:dyDescent="0.25">
      <c r="K517" s="24"/>
    </row>
    <row r="518" spans="11:11" x14ac:dyDescent="0.25">
      <c r="K518" s="24"/>
    </row>
    <row r="519" spans="11:11" x14ac:dyDescent="0.25">
      <c r="K519" s="24"/>
    </row>
    <row r="520" spans="11:11" x14ac:dyDescent="0.25">
      <c r="K520" s="24"/>
    </row>
    <row r="521" spans="11:11" x14ac:dyDescent="0.25">
      <c r="K521" s="24"/>
    </row>
    <row r="522" spans="11:11" x14ac:dyDescent="0.25">
      <c r="K522" s="24"/>
    </row>
    <row r="523" spans="11:11" x14ac:dyDescent="0.25">
      <c r="K523" s="24"/>
    </row>
    <row r="524" spans="11:11" x14ac:dyDescent="0.25">
      <c r="K524" s="24"/>
    </row>
    <row r="525" spans="11:11" x14ac:dyDescent="0.25">
      <c r="K525" s="24"/>
    </row>
    <row r="526" spans="11:11" x14ac:dyDescent="0.25">
      <c r="K526" s="24"/>
    </row>
    <row r="527" spans="11:11" x14ac:dyDescent="0.25">
      <c r="K527" s="24"/>
    </row>
    <row r="528" spans="11:11" x14ac:dyDescent="0.25">
      <c r="K528" s="24"/>
    </row>
    <row r="529" spans="11:11" x14ac:dyDescent="0.25">
      <c r="K529" s="24"/>
    </row>
    <row r="530" spans="11:11" x14ac:dyDescent="0.25">
      <c r="K530" s="24"/>
    </row>
    <row r="531" spans="11:11" x14ac:dyDescent="0.25">
      <c r="K531" s="24"/>
    </row>
    <row r="532" spans="11:11" x14ac:dyDescent="0.25">
      <c r="K532" s="24"/>
    </row>
    <row r="533" spans="11:11" x14ac:dyDescent="0.25">
      <c r="K533" s="24"/>
    </row>
    <row r="534" spans="11:11" x14ac:dyDescent="0.25">
      <c r="K534" s="24"/>
    </row>
    <row r="535" spans="11:11" x14ac:dyDescent="0.25">
      <c r="K535" s="24"/>
    </row>
    <row r="536" spans="11:11" x14ac:dyDescent="0.25">
      <c r="K536" s="24"/>
    </row>
    <row r="537" spans="11:11" x14ac:dyDescent="0.25">
      <c r="K537" s="24"/>
    </row>
    <row r="538" spans="11:11" x14ac:dyDescent="0.25">
      <c r="K538" s="24"/>
    </row>
    <row r="539" spans="11:11" x14ac:dyDescent="0.25">
      <c r="K539" s="24"/>
    </row>
    <row r="540" spans="11:11" x14ac:dyDescent="0.25">
      <c r="K540" s="24"/>
    </row>
    <row r="541" spans="11:11" x14ac:dyDescent="0.25">
      <c r="K541" s="24"/>
    </row>
    <row r="542" spans="11:11" x14ac:dyDescent="0.25">
      <c r="K542" s="24"/>
    </row>
    <row r="543" spans="11:11" x14ac:dyDescent="0.25">
      <c r="K543" s="24"/>
    </row>
    <row r="544" spans="11:11" x14ac:dyDescent="0.25">
      <c r="K544" s="24"/>
    </row>
    <row r="545" spans="11:11" x14ac:dyDescent="0.25">
      <c r="K545" s="24"/>
    </row>
    <row r="546" spans="11:11" x14ac:dyDescent="0.25">
      <c r="K546" s="24"/>
    </row>
    <row r="547" spans="11:11" x14ac:dyDescent="0.25">
      <c r="K547" s="24"/>
    </row>
    <row r="548" spans="11:11" x14ac:dyDescent="0.25">
      <c r="K548" s="24"/>
    </row>
    <row r="549" spans="11:11" x14ac:dyDescent="0.25">
      <c r="K549" s="24"/>
    </row>
    <row r="550" spans="11:11" x14ac:dyDescent="0.25">
      <c r="K550" s="24"/>
    </row>
    <row r="551" spans="11:11" x14ac:dyDescent="0.25">
      <c r="K551" s="24"/>
    </row>
    <row r="552" spans="11:11" x14ac:dyDescent="0.25">
      <c r="K552" s="24"/>
    </row>
    <row r="553" spans="11:11" x14ac:dyDescent="0.25">
      <c r="K553" s="24"/>
    </row>
    <row r="554" spans="11:11" x14ac:dyDescent="0.25">
      <c r="K554" s="24"/>
    </row>
    <row r="555" spans="11:11" x14ac:dyDescent="0.25">
      <c r="K555" s="24"/>
    </row>
    <row r="556" spans="11:11" x14ac:dyDescent="0.25">
      <c r="K556" s="24"/>
    </row>
    <row r="557" spans="11:11" x14ac:dyDescent="0.25">
      <c r="K557" s="24"/>
    </row>
    <row r="558" spans="11:11" x14ac:dyDescent="0.25">
      <c r="K558" s="24"/>
    </row>
    <row r="559" spans="11:11" x14ac:dyDescent="0.25">
      <c r="K559" s="24"/>
    </row>
    <row r="560" spans="11:11" x14ac:dyDescent="0.25">
      <c r="K560" s="24"/>
    </row>
    <row r="561" spans="11:11" x14ac:dyDescent="0.25">
      <c r="K561" s="24"/>
    </row>
    <row r="562" spans="11:11" x14ac:dyDescent="0.25">
      <c r="K562" s="24"/>
    </row>
    <row r="563" spans="11:11" x14ac:dyDescent="0.25">
      <c r="K563" s="24"/>
    </row>
    <row r="564" spans="11:11" x14ac:dyDescent="0.25">
      <c r="K564" s="24"/>
    </row>
    <row r="565" spans="11:11" x14ac:dyDescent="0.25">
      <c r="K565" s="24"/>
    </row>
    <row r="566" spans="11:11" x14ac:dyDescent="0.25">
      <c r="K566" s="24"/>
    </row>
    <row r="567" spans="11:11" x14ac:dyDescent="0.25">
      <c r="K567" s="24"/>
    </row>
    <row r="568" spans="11:11" x14ac:dyDescent="0.25">
      <c r="K568" s="24"/>
    </row>
    <row r="569" spans="11:11" x14ac:dyDescent="0.25">
      <c r="K569" s="24"/>
    </row>
    <row r="570" spans="11:11" x14ac:dyDescent="0.25">
      <c r="K570" s="24"/>
    </row>
    <row r="571" spans="11:11" x14ac:dyDescent="0.25">
      <c r="K571" s="24"/>
    </row>
    <row r="572" spans="11:11" x14ac:dyDescent="0.25">
      <c r="K572" s="24"/>
    </row>
    <row r="573" spans="11:11" x14ac:dyDescent="0.25">
      <c r="K573" s="24"/>
    </row>
    <row r="574" spans="11:11" x14ac:dyDescent="0.25">
      <c r="K574" s="24"/>
    </row>
    <row r="575" spans="11:11" x14ac:dyDescent="0.25">
      <c r="K575" s="24"/>
    </row>
    <row r="576" spans="11:11" x14ac:dyDescent="0.25">
      <c r="K576" s="24"/>
    </row>
    <row r="577" spans="11:11" x14ac:dyDescent="0.25">
      <c r="K577" s="24"/>
    </row>
    <row r="578" spans="11:11" x14ac:dyDescent="0.25">
      <c r="K578" s="24"/>
    </row>
    <row r="579" spans="11:11" x14ac:dyDescent="0.25">
      <c r="K579" s="24"/>
    </row>
    <row r="580" spans="11:11" x14ac:dyDescent="0.25">
      <c r="K580" s="24"/>
    </row>
    <row r="581" spans="11:11" x14ac:dyDescent="0.25">
      <c r="K581" s="24"/>
    </row>
    <row r="582" spans="11:11" x14ac:dyDescent="0.25">
      <c r="K582" s="24"/>
    </row>
    <row r="583" spans="11:11" x14ac:dyDescent="0.25">
      <c r="K583" s="24"/>
    </row>
    <row r="584" spans="11:11" x14ac:dyDescent="0.25">
      <c r="K584" s="24"/>
    </row>
    <row r="585" spans="11:11" x14ac:dyDescent="0.25">
      <c r="K585" s="24"/>
    </row>
    <row r="586" spans="11:11" x14ac:dyDescent="0.25">
      <c r="K586" s="24"/>
    </row>
    <row r="587" spans="11:11" x14ac:dyDescent="0.25">
      <c r="K587" s="24"/>
    </row>
    <row r="588" spans="11:11" x14ac:dyDescent="0.25">
      <c r="K588" s="24"/>
    </row>
    <row r="589" spans="11:11" x14ac:dyDescent="0.25">
      <c r="K589" s="24"/>
    </row>
    <row r="590" spans="11:11" x14ac:dyDescent="0.25">
      <c r="K590" s="24"/>
    </row>
    <row r="591" spans="11:11" x14ac:dyDescent="0.25">
      <c r="K591" s="24"/>
    </row>
    <row r="592" spans="11:11" x14ac:dyDescent="0.25">
      <c r="K592" s="24"/>
    </row>
    <row r="593" spans="11:11" x14ac:dyDescent="0.25">
      <c r="K593" s="24"/>
    </row>
    <row r="594" spans="11:11" x14ac:dyDescent="0.25">
      <c r="K594" s="24"/>
    </row>
    <row r="595" spans="11:11" x14ac:dyDescent="0.25">
      <c r="K595" s="24"/>
    </row>
    <row r="596" spans="11:11" x14ac:dyDescent="0.25">
      <c r="K596" s="24"/>
    </row>
    <row r="597" spans="11:11" x14ac:dyDescent="0.25">
      <c r="K597" s="24"/>
    </row>
    <row r="598" spans="11:11" x14ac:dyDescent="0.25">
      <c r="K598" s="24"/>
    </row>
    <row r="599" spans="11:11" x14ac:dyDescent="0.25">
      <c r="K599" s="24"/>
    </row>
    <row r="600" spans="11:11" x14ac:dyDescent="0.25">
      <c r="K600" s="24"/>
    </row>
    <row r="601" spans="11:11" x14ac:dyDescent="0.25">
      <c r="K601" s="24"/>
    </row>
    <row r="602" spans="11:11" x14ac:dyDescent="0.25">
      <c r="K602" s="24"/>
    </row>
    <row r="603" spans="11:11" x14ac:dyDescent="0.25">
      <c r="K603" s="24"/>
    </row>
    <row r="604" spans="11:11" x14ac:dyDescent="0.25">
      <c r="K604" s="24"/>
    </row>
    <row r="605" spans="11:11" x14ac:dyDescent="0.25">
      <c r="K605" s="24"/>
    </row>
    <row r="606" spans="11:11" x14ac:dyDescent="0.25">
      <c r="K606" s="24"/>
    </row>
    <row r="607" spans="11:11" x14ac:dyDescent="0.25">
      <c r="K607" s="24"/>
    </row>
    <row r="608" spans="11:11" x14ac:dyDescent="0.25">
      <c r="K608" s="24"/>
    </row>
    <row r="609" spans="11:11" x14ac:dyDescent="0.25">
      <c r="K609" s="24"/>
    </row>
    <row r="610" spans="11:11" x14ac:dyDescent="0.25">
      <c r="K610" s="24"/>
    </row>
    <row r="611" spans="11:11" x14ac:dyDescent="0.25">
      <c r="K611" s="24"/>
    </row>
    <row r="612" spans="11:11" x14ac:dyDescent="0.25">
      <c r="K612" s="24"/>
    </row>
    <row r="613" spans="11:11" x14ac:dyDescent="0.25">
      <c r="K613" s="24"/>
    </row>
    <row r="614" spans="11:11" x14ac:dyDescent="0.25">
      <c r="K614" s="24"/>
    </row>
    <row r="615" spans="11:11" x14ac:dyDescent="0.25">
      <c r="K615" s="24"/>
    </row>
    <row r="616" spans="11:11" x14ac:dyDescent="0.25">
      <c r="K616" s="24"/>
    </row>
    <row r="617" spans="11:11" x14ac:dyDescent="0.25">
      <c r="K617" s="24"/>
    </row>
    <row r="618" spans="11:11" x14ac:dyDescent="0.25">
      <c r="K618" s="24"/>
    </row>
    <row r="619" spans="11:11" x14ac:dyDescent="0.25">
      <c r="K619" s="24"/>
    </row>
    <row r="620" spans="11:11" x14ac:dyDescent="0.25">
      <c r="K620" s="24"/>
    </row>
    <row r="621" spans="11:11" x14ac:dyDescent="0.25">
      <c r="K621" s="24"/>
    </row>
    <row r="622" spans="11:11" x14ac:dyDescent="0.25">
      <c r="K622" s="24"/>
    </row>
    <row r="623" spans="11:11" x14ac:dyDescent="0.25">
      <c r="K623" s="24"/>
    </row>
    <row r="624" spans="11:11" x14ac:dyDescent="0.25">
      <c r="K624" s="24"/>
    </row>
    <row r="625" spans="11:11" x14ac:dyDescent="0.25">
      <c r="K625" s="24"/>
    </row>
    <row r="626" spans="11:11" x14ac:dyDescent="0.25">
      <c r="K626" s="24"/>
    </row>
    <row r="627" spans="11:11" x14ac:dyDescent="0.25">
      <c r="K627" s="24"/>
    </row>
    <row r="628" spans="11:11" x14ac:dyDescent="0.25">
      <c r="K628" s="24"/>
    </row>
    <row r="629" spans="11:11" x14ac:dyDescent="0.25">
      <c r="K629" s="24"/>
    </row>
    <row r="630" spans="11:11" x14ac:dyDescent="0.25">
      <c r="K630" s="24"/>
    </row>
    <row r="631" spans="11:11" x14ac:dyDescent="0.25">
      <c r="K631" s="24"/>
    </row>
    <row r="632" spans="11:11" x14ac:dyDescent="0.25">
      <c r="K632" s="24"/>
    </row>
    <row r="633" spans="11:11" x14ac:dyDescent="0.25">
      <c r="K633" s="24"/>
    </row>
    <row r="634" spans="11:11" x14ac:dyDescent="0.25">
      <c r="K634" s="24"/>
    </row>
    <row r="635" spans="11:11" x14ac:dyDescent="0.25">
      <c r="K635" s="24"/>
    </row>
    <row r="636" spans="11:11" x14ac:dyDescent="0.25">
      <c r="K636" s="24"/>
    </row>
    <row r="637" spans="11:11" x14ac:dyDescent="0.25">
      <c r="K637" s="24"/>
    </row>
    <row r="638" spans="11:11" x14ac:dyDescent="0.25">
      <c r="K638" s="24"/>
    </row>
    <row r="639" spans="11:11" x14ac:dyDescent="0.25">
      <c r="K639" s="24"/>
    </row>
    <row r="640" spans="11:11" x14ac:dyDescent="0.25">
      <c r="K640" s="24"/>
    </row>
    <row r="641" spans="11:11" x14ac:dyDescent="0.25">
      <c r="K641" s="24"/>
    </row>
    <row r="642" spans="11:11" x14ac:dyDescent="0.25">
      <c r="K642" s="24"/>
    </row>
    <row r="643" spans="11:11" x14ac:dyDescent="0.25">
      <c r="K643" s="24"/>
    </row>
    <row r="644" spans="11:11" x14ac:dyDescent="0.25">
      <c r="K644" s="24"/>
    </row>
    <row r="645" spans="11:11" x14ac:dyDescent="0.25">
      <c r="K645" s="24"/>
    </row>
    <row r="646" spans="11:11" x14ac:dyDescent="0.25">
      <c r="K646" s="24"/>
    </row>
    <row r="647" spans="11:11" x14ac:dyDescent="0.25">
      <c r="K647" s="24"/>
    </row>
    <row r="648" spans="11:11" x14ac:dyDescent="0.25">
      <c r="K648" s="24"/>
    </row>
    <row r="649" spans="11:11" x14ac:dyDescent="0.25">
      <c r="K649" s="24"/>
    </row>
    <row r="650" spans="11:11" x14ac:dyDescent="0.25">
      <c r="K650" s="24"/>
    </row>
    <row r="651" spans="11:11" x14ac:dyDescent="0.25">
      <c r="K651" s="24"/>
    </row>
    <row r="652" spans="11:11" x14ac:dyDescent="0.25">
      <c r="K652" s="24"/>
    </row>
    <row r="653" spans="11:11" x14ac:dyDescent="0.25">
      <c r="K653" s="24"/>
    </row>
    <row r="654" spans="11:11" x14ac:dyDescent="0.25">
      <c r="K654" s="24"/>
    </row>
    <row r="655" spans="11:11" x14ac:dyDescent="0.25">
      <c r="K655" s="24"/>
    </row>
    <row r="656" spans="11:11" x14ac:dyDescent="0.25">
      <c r="K656" s="24"/>
    </row>
    <row r="657" spans="11:11" x14ac:dyDescent="0.25">
      <c r="K657" s="24"/>
    </row>
    <row r="658" spans="11:11" x14ac:dyDescent="0.25">
      <c r="K658" s="24"/>
    </row>
    <row r="659" spans="11:11" x14ac:dyDescent="0.25">
      <c r="K659" s="24"/>
    </row>
    <row r="660" spans="11:11" x14ac:dyDescent="0.25">
      <c r="K660" s="24"/>
    </row>
    <row r="661" spans="11:11" x14ac:dyDescent="0.25">
      <c r="K661" s="24"/>
    </row>
    <row r="662" spans="11:11" x14ac:dyDescent="0.25">
      <c r="K662" s="24"/>
    </row>
    <row r="663" spans="11:11" x14ac:dyDescent="0.25">
      <c r="K663" s="24"/>
    </row>
    <row r="664" spans="11:11" x14ac:dyDescent="0.25">
      <c r="K664" s="24"/>
    </row>
    <row r="665" spans="11:11" x14ac:dyDescent="0.25">
      <c r="K665" s="24"/>
    </row>
    <row r="666" spans="11:11" x14ac:dyDescent="0.25">
      <c r="K666" s="24"/>
    </row>
    <row r="667" spans="11:11" x14ac:dyDescent="0.25">
      <c r="K667" s="24"/>
    </row>
    <row r="668" spans="11:11" x14ac:dyDescent="0.25">
      <c r="K668" s="24"/>
    </row>
    <row r="669" spans="11:11" x14ac:dyDescent="0.25">
      <c r="K669" s="24"/>
    </row>
    <row r="670" spans="11:11" x14ac:dyDescent="0.25">
      <c r="K670" s="24"/>
    </row>
    <row r="671" spans="11:11" x14ac:dyDescent="0.25">
      <c r="K671" s="24"/>
    </row>
    <row r="672" spans="11:11" x14ac:dyDescent="0.25">
      <c r="K672" s="24"/>
    </row>
    <row r="673" spans="11:11" x14ac:dyDescent="0.25">
      <c r="K673" s="24"/>
    </row>
    <row r="674" spans="11:11" x14ac:dyDescent="0.25">
      <c r="K674" s="24"/>
    </row>
    <row r="675" spans="11:11" x14ac:dyDescent="0.25">
      <c r="K675" s="24"/>
    </row>
    <row r="676" spans="11:11" x14ac:dyDescent="0.25">
      <c r="K676" s="24"/>
    </row>
    <row r="677" spans="11:11" x14ac:dyDescent="0.25">
      <c r="K677" s="24"/>
    </row>
    <row r="678" spans="11:11" x14ac:dyDescent="0.25">
      <c r="K678" s="24"/>
    </row>
    <row r="679" spans="11:11" x14ac:dyDescent="0.25">
      <c r="K679" s="24"/>
    </row>
    <row r="680" spans="11:11" x14ac:dyDescent="0.25">
      <c r="K680" s="24"/>
    </row>
    <row r="681" spans="11:11" x14ac:dyDescent="0.25">
      <c r="K681" s="24"/>
    </row>
    <row r="682" spans="11:11" x14ac:dyDescent="0.25">
      <c r="K682" s="24"/>
    </row>
    <row r="683" spans="11:11" x14ac:dyDescent="0.25">
      <c r="K683" s="24"/>
    </row>
    <row r="684" spans="11:11" x14ac:dyDescent="0.25">
      <c r="K684" s="24"/>
    </row>
    <row r="685" spans="11:11" x14ac:dyDescent="0.25">
      <c r="K685" s="24"/>
    </row>
    <row r="686" spans="11:11" x14ac:dyDescent="0.25">
      <c r="K686" s="24"/>
    </row>
    <row r="687" spans="11:11" x14ac:dyDescent="0.25">
      <c r="K687" s="24"/>
    </row>
    <row r="688" spans="11:11" x14ac:dyDescent="0.25">
      <c r="K688" s="24"/>
    </row>
    <row r="689" spans="11:11" x14ac:dyDescent="0.25">
      <c r="K689" s="24"/>
    </row>
    <row r="690" spans="11:11" x14ac:dyDescent="0.25">
      <c r="K690" s="24"/>
    </row>
    <row r="691" spans="11:11" x14ac:dyDescent="0.25">
      <c r="K691" s="24"/>
    </row>
    <row r="692" spans="11:11" x14ac:dyDescent="0.25">
      <c r="K692" s="24"/>
    </row>
    <row r="693" spans="11:11" x14ac:dyDescent="0.25">
      <c r="K693" s="24"/>
    </row>
    <row r="694" spans="11:11" x14ac:dyDescent="0.25">
      <c r="K694" s="24"/>
    </row>
    <row r="695" spans="11:11" x14ac:dyDescent="0.25">
      <c r="K695" s="24"/>
    </row>
    <row r="696" spans="11:11" x14ac:dyDescent="0.25">
      <c r="K696" s="24"/>
    </row>
    <row r="697" spans="11:11" x14ac:dyDescent="0.25">
      <c r="K697" s="24"/>
    </row>
    <row r="698" spans="11:11" x14ac:dyDescent="0.25">
      <c r="K698" s="24"/>
    </row>
    <row r="699" spans="11:11" x14ac:dyDescent="0.25">
      <c r="K699" s="24"/>
    </row>
    <row r="700" spans="11:11" x14ac:dyDescent="0.25">
      <c r="K700" s="24"/>
    </row>
    <row r="701" spans="11:11" x14ac:dyDescent="0.25">
      <c r="K701" s="24"/>
    </row>
    <row r="702" spans="11:11" x14ac:dyDescent="0.25">
      <c r="K702" s="24"/>
    </row>
    <row r="703" spans="11:11" x14ac:dyDescent="0.25">
      <c r="K703" s="24"/>
    </row>
    <row r="704" spans="11:11" x14ac:dyDescent="0.25">
      <c r="K704" s="24"/>
    </row>
    <row r="705" spans="11:11" x14ac:dyDescent="0.25">
      <c r="K705" s="24"/>
    </row>
    <row r="706" spans="11:11" x14ac:dyDescent="0.25">
      <c r="K706" s="24"/>
    </row>
    <row r="707" spans="11:11" x14ac:dyDescent="0.25">
      <c r="K707" s="24"/>
    </row>
    <row r="708" spans="11:11" x14ac:dyDescent="0.25">
      <c r="K708" s="24"/>
    </row>
    <row r="709" spans="11:11" x14ac:dyDescent="0.25">
      <c r="K709" s="24"/>
    </row>
    <row r="710" spans="11:11" x14ac:dyDescent="0.25">
      <c r="K710" s="24"/>
    </row>
    <row r="711" spans="11:11" x14ac:dyDescent="0.25">
      <c r="K711" s="24"/>
    </row>
    <row r="712" spans="11:11" x14ac:dyDescent="0.25">
      <c r="K712" s="24"/>
    </row>
    <row r="713" spans="11:11" x14ac:dyDescent="0.25">
      <c r="K713" s="24"/>
    </row>
    <row r="714" spans="11:11" x14ac:dyDescent="0.25">
      <c r="K714" s="24"/>
    </row>
    <row r="715" spans="11:11" x14ac:dyDescent="0.25">
      <c r="K715" s="24"/>
    </row>
    <row r="716" spans="11:11" x14ac:dyDescent="0.25">
      <c r="K716" s="24"/>
    </row>
    <row r="717" spans="11:11" x14ac:dyDescent="0.25">
      <c r="K717" s="24"/>
    </row>
    <row r="718" spans="11:11" x14ac:dyDescent="0.25">
      <c r="K718" s="24"/>
    </row>
    <row r="719" spans="11:11" x14ac:dyDescent="0.25">
      <c r="K719" s="24"/>
    </row>
    <row r="720" spans="11:11" x14ac:dyDescent="0.25">
      <c r="K720" s="24"/>
    </row>
    <row r="721" spans="11:11" x14ac:dyDescent="0.25">
      <c r="K721" s="24"/>
    </row>
    <row r="722" spans="11:11" x14ac:dyDescent="0.25">
      <c r="K722" s="24"/>
    </row>
    <row r="723" spans="11:11" x14ac:dyDescent="0.25">
      <c r="K723" s="24"/>
    </row>
    <row r="724" spans="11:11" x14ac:dyDescent="0.25">
      <c r="K724" s="24"/>
    </row>
    <row r="725" spans="11:11" x14ac:dyDescent="0.25">
      <c r="K725" s="24"/>
    </row>
    <row r="726" spans="11:11" x14ac:dyDescent="0.25">
      <c r="K726" s="24"/>
    </row>
    <row r="727" spans="11:11" x14ac:dyDescent="0.25">
      <c r="K727" s="24"/>
    </row>
    <row r="728" spans="11:11" x14ac:dyDescent="0.25">
      <c r="K728" s="24"/>
    </row>
    <row r="729" spans="11:11" x14ac:dyDescent="0.25">
      <c r="K729" s="24"/>
    </row>
    <row r="730" spans="11:11" x14ac:dyDescent="0.25">
      <c r="K730" s="24"/>
    </row>
    <row r="731" spans="11:11" x14ac:dyDescent="0.25">
      <c r="K731" s="24"/>
    </row>
    <row r="732" spans="11:11" x14ac:dyDescent="0.25">
      <c r="K732" s="24"/>
    </row>
    <row r="733" spans="11:11" x14ac:dyDescent="0.25">
      <c r="K733" s="24"/>
    </row>
    <row r="734" spans="11:11" x14ac:dyDescent="0.25">
      <c r="K734" s="24"/>
    </row>
    <row r="735" spans="11:11" x14ac:dyDescent="0.25">
      <c r="K735" s="24"/>
    </row>
    <row r="736" spans="11:11" x14ac:dyDescent="0.25">
      <c r="K736" s="24"/>
    </row>
    <row r="737" spans="11:11" x14ac:dyDescent="0.25">
      <c r="K737" s="24"/>
    </row>
    <row r="738" spans="11:11" x14ac:dyDescent="0.25">
      <c r="K738" s="24"/>
    </row>
    <row r="739" spans="11:11" x14ac:dyDescent="0.25">
      <c r="K739" s="24"/>
    </row>
    <row r="740" spans="11:11" x14ac:dyDescent="0.25">
      <c r="K740" s="24"/>
    </row>
    <row r="741" spans="11:11" x14ac:dyDescent="0.25">
      <c r="K741" s="24"/>
    </row>
    <row r="742" spans="11:11" x14ac:dyDescent="0.25">
      <c r="K742" s="24"/>
    </row>
    <row r="743" spans="11:11" x14ac:dyDescent="0.25">
      <c r="K743" s="24"/>
    </row>
    <row r="744" spans="11:11" x14ac:dyDescent="0.25">
      <c r="K744" s="24"/>
    </row>
    <row r="745" spans="11:11" x14ac:dyDescent="0.25">
      <c r="K745" s="24"/>
    </row>
    <row r="746" spans="11:11" x14ac:dyDescent="0.25">
      <c r="K746" s="24"/>
    </row>
    <row r="747" spans="11:11" x14ac:dyDescent="0.25">
      <c r="K747" s="24"/>
    </row>
    <row r="748" spans="11:11" x14ac:dyDescent="0.25">
      <c r="K748" s="24"/>
    </row>
    <row r="749" spans="11:11" x14ac:dyDescent="0.25">
      <c r="K749" s="24"/>
    </row>
    <row r="750" spans="11:11" x14ac:dyDescent="0.25">
      <c r="K750" s="24"/>
    </row>
    <row r="751" spans="11:11" x14ac:dyDescent="0.25">
      <c r="K751" s="24"/>
    </row>
    <row r="752" spans="11:11" x14ac:dyDescent="0.25">
      <c r="K752" s="24"/>
    </row>
    <row r="753" spans="11:11" x14ac:dyDescent="0.25">
      <c r="K753" s="24"/>
    </row>
    <row r="754" spans="11:11" x14ac:dyDescent="0.25">
      <c r="K754" s="24"/>
    </row>
    <row r="755" spans="11:11" x14ac:dyDescent="0.25">
      <c r="K755" s="24"/>
    </row>
    <row r="756" spans="11:11" x14ac:dyDescent="0.25">
      <c r="K756" s="24"/>
    </row>
    <row r="757" spans="11:11" x14ac:dyDescent="0.25">
      <c r="K757" s="24"/>
    </row>
    <row r="758" spans="11:11" x14ac:dyDescent="0.25">
      <c r="K758" s="24"/>
    </row>
    <row r="759" spans="11:11" x14ac:dyDescent="0.25">
      <c r="K759" s="24"/>
    </row>
    <row r="760" spans="11:11" x14ac:dyDescent="0.25">
      <c r="K760" s="24"/>
    </row>
    <row r="761" spans="11:11" x14ac:dyDescent="0.25">
      <c r="K761" s="24"/>
    </row>
    <row r="762" spans="11:11" x14ac:dyDescent="0.25">
      <c r="K762" s="24"/>
    </row>
    <row r="763" spans="11:11" x14ac:dyDescent="0.25">
      <c r="K763" s="24"/>
    </row>
    <row r="764" spans="11:11" x14ac:dyDescent="0.25">
      <c r="K764" s="24"/>
    </row>
    <row r="765" spans="11:11" x14ac:dyDescent="0.25">
      <c r="K765" s="24"/>
    </row>
    <row r="766" spans="11:11" x14ac:dyDescent="0.25">
      <c r="K766" s="24"/>
    </row>
    <row r="767" spans="11:11" x14ac:dyDescent="0.25">
      <c r="K767" s="24"/>
    </row>
    <row r="768" spans="11:11" x14ac:dyDescent="0.25">
      <c r="K768" s="24"/>
    </row>
    <row r="769" spans="11:11" x14ac:dyDescent="0.25">
      <c r="K769" s="24"/>
    </row>
    <row r="770" spans="11:11" x14ac:dyDescent="0.25">
      <c r="K770" s="24"/>
    </row>
    <row r="771" spans="11:11" x14ac:dyDescent="0.25">
      <c r="K771" s="24"/>
    </row>
    <row r="772" spans="11:11" x14ac:dyDescent="0.25">
      <c r="K772" s="24"/>
    </row>
    <row r="773" spans="11:11" x14ac:dyDescent="0.25">
      <c r="K773" s="24"/>
    </row>
    <row r="774" spans="11:11" x14ac:dyDescent="0.25">
      <c r="K774" s="24"/>
    </row>
    <row r="775" spans="11:11" x14ac:dyDescent="0.25">
      <c r="K775" s="24"/>
    </row>
    <row r="776" spans="11:11" x14ac:dyDescent="0.25">
      <c r="K776" s="24"/>
    </row>
    <row r="777" spans="11:11" x14ac:dyDescent="0.25">
      <c r="K777" s="24"/>
    </row>
    <row r="778" spans="11:11" x14ac:dyDescent="0.25">
      <c r="K778" s="24"/>
    </row>
    <row r="779" spans="11:11" x14ac:dyDescent="0.25">
      <c r="K779" s="24"/>
    </row>
    <row r="780" spans="11:11" x14ac:dyDescent="0.25">
      <c r="K780" s="24"/>
    </row>
    <row r="781" spans="11:11" x14ac:dyDescent="0.25">
      <c r="K781" s="24"/>
    </row>
    <row r="782" spans="11:11" x14ac:dyDescent="0.25">
      <c r="K782" s="24"/>
    </row>
    <row r="783" spans="11:11" x14ac:dyDescent="0.25">
      <c r="K783" s="24"/>
    </row>
    <row r="784" spans="11:11" x14ac:dyDescent="0.25">
      <c r="K784" s="24"/>
    </row>
    <row r="785" spans="11:11" x14ac:dyDescent="0.25">
      <c r="K785" s="24"/>
    </row>
    <row r="786" spans="11:11" x14ac:dyDescent="0.25">
      <c r="K786" s="24"/>
    </row>
    <row r="787" spans="11:11" x14ac:dyDescent="0.25">
      <c r="K787" s="24"/>
    </row>
    <row r="788" spans="11:11" x14ac:dyDescent="0.25">
      <c r="K788" s="24"/>
    </row>
    <row r="789" spans="11:11" x14ac:dyDescent="0.25">
      <c r="K789" s="24"/>
    </row>
    <row r="790" spans="11:11" x14ac:dyDescent="0.25">
      <c r="K790" s="24"/>
    </row>
    <row r="791" spans="11:11" x14ac:dyDescent="0.25">
      <c r="K791" s="24"/>
    </row>
    <row r="792" spans="11:11" x14ac:dyDescent="0.25">
      <c r="K792" s="24"/>
    </row>
    <row r="793" spans="11:11" x14ac:dyDescent="0.25">
      <c r="K793" s="24"/>
    </row>
    <row r="794" spans="11:11" x14ac:dyDescent="0.25">
      <c r="K794" s="24"/>
    </row>
    <row r="795" spans="11:11" x14ac:dyDescent="0.25">
      <c r="K795" s="24"/>
    </row>
    <row r="796" spans="11:11" x14ac:dyDescent="0.25">
      <c r="K796" s="24"/>
    </row>
    <row r="797" spans="11:11" x14ac:dyDescent="0.25">
      <c r="K797" s="24"/>
    </row>
    <row r="798" spans="11:11" x14ac:dyDescent="0.25">
      <c r="K798" s="24"/>
    </row>
    <row r="799" spans="11:11" x14ac:dyDescent="0.25">
      <c r="K799" s="24"/>
    </row>
    <row r="800" spans="11:11" x14ac:dyDescent="0.25">
      <c r="K800" s="24"/>
    </row>
    <row r="801" spans="11:11" x14ac:dyDescent="0.25">
      <c r="K801" s="24"/>
    </row>
    <row r="802" spans="11:11" x14ac:dyDescent="0.25">
      <c r="K802" s="24"/>
    </row>
    <row r="803" spans="11:11" x14ac:dyDescent="0.25">
      <c r="K803" s="24"/>
    </row>
    <row r="804" spans="11:11" x14ac:dyDescent="0.25">
      <c r="K804" s="24"/>
    </row>
    <row r="805" spans="11:11" x14ac:dyDescent="0.25">
      <c r="K805" s="24"/>
    </row>
    <row r="806" spans="11:11" x14ac:dyDescent="0.25">
      <c r="K806" s="24"/>
    </row>
    <row r="807" spans="11:11" x14ac:dyDescent="0.25">
      <c r="K807" s="24"/>
    </row>
    <row r="808" spans="11:11" x14ac:dyDescent="0.25">
      <c r="K808" s="24"/>
    </row>
    <row r="809" spans="11:11" x14ac:dyDescent="0.25">
      <c r="K809" s="24"/>
    </row>
    <row r="810" spans="11:11" x14ac:dyDescent="0.25">
      <c r="K810" s="24"/>
    </row>
    <row r="811" spans="11:11" x14ac:dyDescent="0.25">
      <c r="K811" s="24"/>
    </row>
    <row r="812" spans="11:11" x14ac:dyDescent="0.25">
      <c r="K812" s="24"/>
    </row>
    <row r="813" spans="11:11" x14ac:dyDescent="0.25">
      <c r="K813" s="24"/>
    </row>
    <row r="814" spans="11:11" x14ac:dyDescent="0.25">
      <c r="K814" s="24"/>
    </row>
    <row r="815" spans="11:11" x14ac:dyDescent="0.25">
      <c r="K815" s="24"/>
    </row>
    <row r="816" spans="11:11" x14ac:dyDescent="0.25">
      <c r="K816" s="24"/>
    </row>
    <row r="817" spans="11:11" x14ac:dyDescent="0.25">
      <c r="K817" s="24"/>
    </row>
    <row r="818" spans="11:11" x14ac:dyDescent="0.25">
      <c r="K818" s="24"/>
    </row>
    <row r="819" spans="11:11" x14ac:dyDescent="0.25">
      <c r="K819" s="24"/>
    </row>
    <row r="820" spans="11:11" x14ac:dyDescent="0.25">
      <c r="K820" s="24"/>
    </row>
    <row r="821" spans="11:11" x14ac:dyDescent="0.25">
      <c r="K821" s="24"/>
    </row>
    <row r="822" spans="11:11" x14ac:dyDescent="0.25">
      <c r="K822" s="24"/>
    </row>
    <row r="823" spans="11:11" x14ac:dyDescent="0.25">
      <c r="K823" s="24"/>
    </row>
    <row r="824" spans="11:11" x14ac:dyDescent="0.25">
      <c r="K824" s="24"/>
    </row>
    <row r="825" spans="11:11" x14ac:dyDescent="0.25">
      <c r="K825" s="24"/>
    </row>
    <row r="826" spans="11:11" x14ac:dyDescent="0.25">
      <c r="K826" s="24"/>
    </row>
    <row r="827" spans="11:11" x14ac:dyDescent="0.25">
      <c r="K827" s="24"/>
    </row>
    <row r="828" spans="11:11" x14ac:dyDescent="0.25">
      <c r="K828" s="24"/>
    </row>
    <row r="829" spans="11:11" x14ac:dyDescent="0.25">
      <c r="K829" s="24"/>
    </row>
    <row r="830" spans="11:11" x14ac:dyDescent="0.25">
      <c r="K830" s="24"/>
    </row>
    <row r="831" spans="11:11" x14ac:dyDescent="0.25">
      <c r="K831" s="24"/>
    </row>
    <row r="832" spans="11:11" x14ac:dyDescent="0.25">
      <c r="K832" s="24"/>
    </row>
    <row r="833" spans="11:11" x14ac:dyDescent="0.25">
      <c r="K833" s="24"/>
    </row>
    <row r="834" spans="11:11" x14ac:dyDescent="0.25">
      <c r="K834" s="24"/>
    </row>
    <row r="835" spans="11:11" x14ac:dyDescent="0.25">
      <c r="K835" s="24"/>
    </row>
    <row r="836" spans="11:11" x14ac:dyDescent="0.25">
      <c r="K836" s="24"/>
    </row>
    <row r="837" spans="11:11" x14ac:dyDescent="0.25">
      <c r="K837" s="24"/>
    </row>
    <row r="838" spans="11:11" x14ac:dyDescent="0.25">
      <c r="K838" s="24"/>
    </row>
    <row r="839" spans="11:11" x14ac:dyDescent="0.25">
      <c r="K839" s="24"/>
    </row>
    <row r="840" spans="11:11" x14ac:dyDescent="0.25">
      <c r="K840" s="24"/>
    </row>
    <row r="841" spans="11:11" x14ac:dyDescent="0.25">
      <c r="K841" s="24"/>
    </row>
    <row r="842" spans="11:11" x14ac:dyDescent="0.25">
      <c r="K842" s="24"/>
    </row>
    <row r="843" spans="11:11" x14ac:dyDescent="0.25">
      <c r="K843" s="24"/>
    </row>
    <row r="844" spans="11:11" x14ac:dyDescent="0.25">
      <c r="K844" s="24"/>
    </row>
    <row r="845" spans="11:11" x14ac:dyDescent="0.25">
      <c r="K845" s="24"/>
    </row>
    <row r="846" spans="11:11" x14ac:dyDescent="0.25">
      <c r="K846" s="24"/>
    </row>
    <row r="847" spans="11:11" x14ac:dyDescent="0.25">
      <c r="K847" s="24"/>
    </row>
    <row r="848" spans="11:11" x14ac:dyDescent="0.25">
      <c r="K848" s="24"/>
    </row>
    <row r="849" spans="11:11" x14ac:dyDescent="0.25">
      <c r="K849" s="24"/>
    </row>
    <row r="850" spans="11:11" x14ac:dyDescent="0.25">
      <c r="K850" s="24"/>
    </row>
    <row r="851" spans="11:11" x14ac:dyDescent="0.25">
      <c r="K851" s="24"/>
    </row>
    <row r="852" spans="11:11" x14ac:dyDescent="0.25">
      <c r="K852" s="24"/>
    </row>
    <row r="853" spans="11:11" x14ac:dyDescent="0.25">
      <c r="K853" s="24"/>
    </row>
    <row r="854" spans="11:11" x14ac:dyDescent="0.25">
      <c r="K854" s="24"/>
    </row>
    <row r="855" spans="11:11" x14ac:dyDescent="0.25">
      <c r="K855" s="24"/>
    </row>
    <row r="856" spans="11:11" x14ac:dyDescent="0.25">
      <c r="K856" s="24"/>
    </row>
    <row r="857" spans="11:11" x14ac:dyDescent="0.25">
      <c r="K857" s="24"/>
    </row>
    <row r="858" spans="11:11" x14ac:dyDescent="0.25">
      <c r="K858" s="24"/>
    </row>
    <row r="859" spans="11:11" x14ac:dyDescent="0.25">
      <c r="K859" s="24"/>
    </row>
    <row r="860" spans="11:11" x14ac:dyDescent="0.25">
      <c r="K860" s="24"/>
    </row>
    <row r="861" spans="11:11" x14ac:dyDescent="0.25">
      <c r="K861" s="24"/>
    </row>
    <row r="862" spans="11:11" x14ac:dyDescent="0.25">
      <c r="K862" s="24"/>
    </row>
    <row r="863" spans="11:11" x14ac:dyDescent="0.25">
      <c r="K863" s="24"/>
    </row>
    <row r="864" spans="11:11" x14ac:dyDescent="0.25">
      <c r="K864" s="24"/>
    </row>
    <row r="865" spans="11:11" x14ac:dyDescent="0.25">
      <c r="K865" s="24"/>
    </row>
    <row r="866" spans="11:11" x14ac:dyDescent="0.25">
      <c r="K866" s="24"/>
    </row>
    <row r="867" spans="11:11" x14ac:dyDescent="0.25">
      <c r="K867" s="24"/>
    </row>
    <row r="868" spans="11:11" x14ac:dyDescent="0.25">
      <c r="K868" s="24"/>
    </row>
    <row r="869" spans="11:11" x14ac:dyDescent="0.25">
      <c r="K869" s="24"/>
    </row>
    <row r="870" spans="11:11" x14ac:dyDescent="0.25">
      <c r="K870" s="24"/>
    </row>
    <row r="871" spans="11:11" x14ac:dyDescent="0.25">
      <c r="K871" s="24"/>
    </row>
    <row r="872" spans="11:11" x14ac:dyDescent="0.25">
      <c r="K872" s="24"/>
    </row>
    <row r="873" spans="11:11" x14ac:dyDescent="0.25">
      <c r="K873" s="24"/>
    </row>
    <row r="874" spans="11:11" x14ac:dyDescent="0.25">
      <c r="K874" s="24"/>
    </row>
    <row r="875" spans="11:11" x14ac:dyDescent="0.25">
      <c r="K875" s="24"/>
    </row>
    <row r="876" spans="11:11" x14ac:dyDescent="0.25">
      <c r="K876" s="24"/>
    </row>
    <row r="877" spans="11:11" x14ac:dyDescent="0.25">
      <c r="K877" s="24"/>
    </row>
    <row r="878" spans="11:11" x14ac:dyDescent="0.25">
      <c r="K878" s="24"/>
    </row>
    <row r="879" spans="11:11" x14ac:dyDescent="0.25">
      <c r="K879" s="24"/>
    </row>
    <row r="880" spans="11:11" x14ac:dyDescent="0.25">
      <c r="K880" s="24"/>
    </row>
    <row r="881" spans="11:11" x14ac:dyDescent="0.25">
      <c r="K881" s="24"/>
    </row>
    <row r="882" spans="11:11" x14ac:dyDescent="0.25">
      <c r="K882" s="24"/>
    </row>
    <row r="883" spans="11:11" x14ac:dyDescent="0.25">
      <c r="K883" s="24"/>
    </row>
    <row r="884" spans="11:11" x14ac:dyDescent="0.25">
      <c r="K884" s="24"/>
    </row>
    <row r="885" spans="11:11" x14ac:dyDescent="0.25">
      <c r="K885" s="24"/>
    </row>
    <row r="886" spans="11:11" x14ac:dyDescent="0.25">
      <c r="K886" s="24"/>
    </row>
    <row r="887" spans="11:11" x14ac:dyDescent="0.25">
      <c r="K887" s="24"/>
    </row>
    <row r="888" spans="11:11" x14ac:dyDescent="0.25">
      <c r="K888" s="24"/>
    </row>
    <row r="889" spans="11:11" x14ac:dyDescent="0.25">
      <c r="K889" s="24"/>
    </row>
    <row r="890" spans="11:11" x14ac:dyDescent="0.25">
      <c r="K890" s="24"/>
    </row>
    <row r="891" spans="11:11" x14ac:dyDescent="0.25">
      <c r="K891" s="24"/>
    </row>
    <row r="892" spans="11:11" x14ac:dyDescent="0.25">
      <c r="K892" s="24"/>
    </row>
    <row r="893" spans="11:11" x14ac:dyDescent="0.25">
      <c r="K893" s="24"/>
    </row>
    <row r="894" spans="11:11" x14ac:dyDescent="0.25">
      <c r="K894" s="24"/>
    </row>
    <row r="895" spans="11:11" x14ac:dyDescent="0.25">
      <c r="K895" s="24"/>
    </row>
    <row r="896" spans="11:11" x14ac:dyDescent="0.25">
      <c r="K896" s="24"/>
    </row>
    <row r="897" spans="11:11" x14ac:dyDescent="0.25">
      <c r="K897" s="24"/>
    </row>
    <row r="898" spans="11:11" x14ac:dyDescent="0.25">
      <c r="K898" s="24"/>
    </row>
    <row r="899" spans="11:11" x14ac:dyDescent="0.25">
      <c r="K899" s="24"/>
    </row>
    <row r="900" spans="11:11" x14ac:dyDescent="0.25">
      <c r="K900" s="24"/>
    </row>
    <row r="901" spans="11:11" x14ac:dyDescent="0.25">
      <c r="K901" s="24"/>
    </row>
    <row r="902" spans="11:11" x14ac:dyDescent="0.25">
      <c r="K902" s="24"/>
    </row>
    <row r="903" spans="11:11" x14ac:dyDescent="0.25">
      <c r="K903" s="24"/>
    </row>
    <row r="904" spans="11:11" x14ac:dyDescent="0.25">
      <c r="K904" s="24"/>
    </row>
    <row r="905" spans="11:11" x14ac:dyDescent="0.25">
      <c r="K905" s="24"/>
    </row>
    <row r="906" spans="11:11" x14ac:dyDescent="0.25">
      <c r="K906" s="24"/>
    </row>
    <row r="907" spans="11:11" x14ac:dyDescent="0.25">
      <c r="K907" s="24"/>
    </row>
    <row r="908" spans="11:11" x14ac:dyDescent="0.25">
      <c r="K908" s="24"/>
    </row>
    <row r="909" spans="11:11" x14ac:dyDescent="0.25">
      <c r="K909" s="24"/>
    </row>
    <row r="910" spans="11:11" x14ac:dyDescent="0.25">
      <c r="K910" s="24"/>
    </row>
    <row r="911" spans="11:11" x14ac:dyDescent="0.25">
      <c r="K911" s="24"/>
    </row>
    <row r="912" spans="11:11" x14ac:dyDescent="0.25">
      <c r="K912" s="24"/>
    </row>
    <row r="913" spans="11:11" x14ac:dyDescent="0.25">
      <c r="K913" s="24"/>
    </row>
    <row r="914" spans="11:11" x14ac:dyDescent="0.25">
      <c r="K914" s="24"/>
    </row>
    <row r="915" spans="11:11" x14ac:dyDescent="0.25">
      <c r="K915" s="24"/>
    </row>
    <row r="916" spans="11:11" x14ac:dyDescent="0.25">
      <c r="K916" s="24"/>
    </row>
    <row r="917" spans="11:11" x14ac:dyDescent="0.25">
      <c r="K917" s="24"/>
    </row>
    <row r="918" spans="11:11" x14ac:dyDescent="0.25">
      <c r="K918" s="24"/>
    </row>
    <row r="919" spans="11:11" x14ac:dyDescent="0.25">
      <c r="K919" s="24"/>
    </row>
    <row r="920" spans="11:11" x14ac:dyDescent="0.25">
      <c r="K920" s="24"/>
    </row>
    <row r="921" spans="11:11" x14ac:dyDescent="0.25">
      <c r="K921" s="24"/>
    </row>
    <row r="922" spans="11:11" x14ac:dyDescent="0.25">
      <c r="K922" s="24"/>
    </row>
    <row r="923" spans="11:11" x14ac:dyDescent="0.25">
      <c r="K923" s="24"/>
    </row>
    <row r="924" spans="11:11" x14ac:dyDescent="0.25">
      <c r="K924" s="24"/>
    </row>
    <row r="925" spans="11:11" x14ac:dyDescent="0.25">
      <c r="K925" s="24"/>
    </row>
    <row r="926" spans="11:11" x14ac:dyDescent="0.25">
      <c r="K926" s="24"/>
    </row>
    <row r="927" spans="11:11" x14ac:dyDescent="0.25">
      <c r="K927" s="24"/>
    </row>
    <row r="928" spans="11:11" x14ac:dyDescent="0.25">
      <c r="K928" s="24"/>
    </row>
    <row r="929" spans="11:11" x14ac:dyDescent="0.25">
      <c r="K929" s="24"/>
    </row>
    <row r="930" spans="11:11" x14ac:dyDescent="0.25">
      <c r="K930" s="24"/>
    </row>
    <row r="931" spans="11:11" x14ac:dyDescent="0.25">
      <c r="K931" s="24"/>
    </row>
    <row r="932" spans="11:11" x14ac:dyDescent="0.25">
      <c r="K932" s="24"/>
    </row>
    <row r="933" spans="11:11" x14ac:dyDescent="0.25">
      <c r="K933" s="24"/>
    </row>
    <row r="934" spans="11:11" x14ac:dyDescent="0.25">
      <c r="K934" s="24"/>
    </row>
    <row r="935" spans="11:11" x14ac:dyDescent="0.25">
      <c r="K935" s="24"/>
    </row>
    <row r="936" spans="11:11" x14ac:dyDescent="0.25">
      <c r="K936" s="24"/>
    </row>
    <row r="937" spans="11:11" x14ac:dyDescent="0.25">
      <c r="K937" s="24"/>
    </row>
    <row r="938" spans="11:11" x14ac:dyDescent="0.25">
      <c r="K938" s="24"/>
    </row>
    <row r="939" spans="11:11" x14ac:dyDescent="0.25">
      <c r="K939" s="24"/>
    </row>
    <row r="940" spans="11:11" x14ac:dyDescent="0.25">
      <c r="K940" s="24"/>
    </row>
    <row r="941" spans="11:11" x14ac:dyDescent="0.25">
      <c r="K941" s="24"/>
    </row>
    <row r="942" spans="11:11" x14ac:dyDescent="0.25">
      <c r="K942" s="24"/>
    </row>
    <row r="943" spans="11:11" x14ac:dyDescent="0.25">
      <c r="K943" s="24"/>
    </row>
    <row r="944" spans="11:11" x14ac:dyDescent="0.25">
      <c r="K944" s="24"/>
    </row>
    <row r="945" spans="11:11" x14ac:dyDescent="0.25">
      <c r="K945" s="24"/>
    </row>
    <row r="946" spans="11:11" x14ac:dyDescent="0.25">
      <c r="K946" s="24"/>
    </row>
    <row r="947" spans="11:11" x14ac:dyDescent="0.25">
      <c r="K947" s="24"/>
    </row>
    <row r="948" spans="11:11" x14ac:dyDescent="0.25">
      <c r="K948" s="24"/>
    </row>
    <row r="949" spans="11:11" x14ac:dyDescent="0.25">
      <c r="K949" s="24"/>
    </row>
    <row r="950" spans="11:11" x14ac:dyDescent="0.25">
      <c r="K950" s="24"/>
    </row>
    <row r="951" spans="11:11" x14ac:dyDescent="0.25">
      <c r="K951" s="24"/>
    </row>
    <row r="952" spans="11:11" x14ac:dyDescent="0.25">
      <c r="K952" s="24"/>
    </row>
    <row r="953" spans="11:11" x14ac:dyDescent="0.25">
      <c r="K953" s="24"/>
    </row>
    <row r="954" spans="11:11" x14ac:dyDescent="0.25">
      <c r="K954" s="24"/>
    </row>
    <row r="955" spans="11:11" x14ac:dyDescent="0.25">
      <c r="K955" s="24"/>
    </row>
    <row r="956" spans="11:11" x14ac:dyDescent="0.25">
      <c r="K956" s="24"/>
    </row>
    <row r="957" spans="11:11" x14ac:dyDescent="0.25">
      <c r="K957" s="24"/>
    </row>
    <row r="958" spans="11:11" x14ac:dyDescent="0.25">
      <c r="K958" s="24"/>
    </row>
    <row r="959" spans="11:11" x14ac:dyDescent="0.25">
      <c r="K959" s="24"/>
    </row>
    <row r="960" spans="11:11" x14ac:dyDescent="0.25">
      <c r="K960" s="24"/>
    </row>
    <row r="961" spans="11:11" x14ac:dyDescent="0.25">
      <c r="K961" s="24"/>
    </row>
    <row r="962" spans="11:11" x14ac:dyDescent="0.25">
      <c r="K962" s="24"/>
    </row>
    <row r="963" spans="11:11" x14ac:dyDescent="0.25">
      <c r="K963" s="24"/>
    </row>
    <row r="964" spans="11:11" x14ac:dyDescent="0.25">
      <c r="K964" s="24"/>
    </row>
    <row r="965" spans="11:11" x14ac:dyDescent="0.25">
      <c r="K965" s="24"/>
    </row>
    <row r="966" spans="11:11" x14ac:dyDescent="0.25">
      <c r="K966" s="24"/>
    </row>
    <row r="967" spans="11:11" x14ac:dyDescent="0.25">
      <c r="K967" s="24"/>
    </row>
    <row r="968" spans="11:11" x14ac:dyDescent="0.25">
      <c r="K968" s="24"/>
    </row>
    <row r="969" spans="11:11" x14ac:dyDescent="0.25">
      <c r="K969" s="24"/>
    </row>
    <row r="970" spans="11:11" x14ac:dyDescent="0.25">
      <c r="K970" s="24"/>
    </row>
    <row r="971" spans="11:11" x14ac:dyDescent="0.25">
      <c r="K971" s="24"/>
    </row>
    <row r="972" spans="11:11" x14ac:dyDescent="0.25">
      <c r="K972" s="24"/>
    </row>
    <row r="973" spans="11:11" x14ac:dyDescent="0.25">
      <c r="K973" s="24"/>
    </row>
    <row r="974" spans="11:11" x14ac:dyDescent="0.25">
      <c r="K974" s="24"/>
    </row>
    <row r="975" spans="11:11" x14ac:dyDescent="0.25">
      <c r="K975" s="24"/>
    </row>
    <row r="976" spans="11:11" x14ac:dyDescent="0.25">
      <c r="K976" s="24"/>
    </row>
    <row r="977" spans="11:11" x14ac:dyDescent="0.25">
      <c r="K977" s="24"/>
    </row>
    <row r="978" spans="11:11" x14ac:dyDescent="0.25">
      <c r="K978" s="24"/>
    </row>
    <row r="979" spans="11:11" x14ac:dyDescent="0.25">
      <c r="K979" s="24"/>
    </row>
    <row r="980" spans="11:11" x14ac:dyDescent="0.25">
      <c r="K980" s="24"/>
    </row>
    <row r="981" spans="11:11" x14ac:dyDescent="0.25">
      <c r="K981" s="24"/>
    </row>
    <row r="982" spans="11:11" x14ac:dyDescent="0.25">
      <c r="K982" s="24"/>
    </row>
    <row r="983" spans="11:11" x14ac:dyDescent="0.25">
      <c r="K983" s="24"/>
    </row>
    <row r="984" spans="11:11" x14ac:dyDescent="0.25">
      <c r="K984" s="24"/>
    </row>
    <row r="985" spans="11:11" x14ac:dyDescent="0.25">
      <c r="K985" s="24"/>
    </row>
    <row r="986" spans="11:11" x14ac:dyDescent="0.25">
      <c r="K986" s="24"/>
    </row>
    <row r="987" spans="11:11" x14ac:dyDescent="0.25">
      <c r="K987" s="24"/>
    </row>
    <row r="988" spans="11:11" x14ac:dyDescent="0.25">
      <c r="K988" s="24"/>
    </row>
    <row r="989" spans="11:11" x14ac:dyDescent="0.25">
      <c r="K989" s="24"/>
    </row>
    <row r="990" spans="11:11" x14ac:dyDescent="0.25">
      <c r="K990" s="24"/>
    </row>
    <row r="991" spans="11:11" x14ac:dyDescent="0.25">
      <c r="K991" s="24"/>
    </row>
    <row r="992" spans="11:11" x14ac:dyDescent="0.25">
      <c r="K992" s="24"/>
    </row>
    <row r="993" spans="11:11" x14ac:dyDescent="0.25">
      <c r="K993" s="24"/>
    </row>
    <row r="994" spans="11:11" x14ac:dyDescent="0.25">
      <c r="K994" s="24"/>
    </row>
    <row r="995" spans="11:11" x14ac:dyDescent="0.25">
      <c r="K995" s="24"/>
    </row>
    <row r="996" spans="11:11" x14ac:dyDescent="0.25">
      <c r="K996" s="24"/>
    </row>
    <row r="997" spans="11:11" x14ac:dyDescent="0.25">
      <c r="K997" s="24"/>
    </row>
    <row r="998" spans="11:11" x14ac:dyDescent="0.25">
      <c r="K998" s="24"/>
    </row>
    <row r="999" spans="11:11" x14ac:dyDescent="0.25">
      <c r="K999" s="24"/>
    </row>
    <row r="1000" spans="11:11" x14ac:dyDescent="0.25">
      <c r="K1000" s="24"/>
    </row>
    <row r="1001" spans="11:11" x14ac:dyDescent="0.25">
      <c r="K1001" s="24"/>
    </row>
    <row r="1002" spans="11:11" x14ac:dyDescent="0.25">
      <c r="K1002" s="24"/>
    </row>
    <row r="1003" spans="11:11" x14ac:dyDescent="0.25">
      <c r="K1003" s="24"/>
    </row>
    <row r="1004" spans="11:11" x14ac:dyDescent="0.25">
      <c r="K1004" s="24"/>
    </row>
    <row r="1005" spans="11:11" x14ac:dyDescent="0.25">
      <c r="K1005" s="24"/>
    </row>
    <row r="1006" spans="11:11" x14ac:dyDescent="0.25">
      <c r="K1006" s="24"/>
    </row>
    <row r="1007" spans="11:11" x14ac:dyDescent="0.25">
      <c r="K1007" s="24"/>
    </row>
    <row r="1008" spans="11:11" x14ac:dyDescent="0.25">
      <c r="K1008" s="24"/>
    </row>
    <row r="1009" spans="11:11" x14ac:dyDescent="0.25">
      <c r="K1009" s="24"/>
    </row>
    <row r="1010" spans="11:11" x14ac:dyDescent="0.25">
      <c r="K1010" s="24"/>
    </row>
    <row r="1011" spans="11:11" x14ac:dyDescent="0.25">
      <c r="K1011" s="24"/>
    </row>
    <row r="1012" spans="11:11" x14ac:dyDescent="0.25">
      <c r="K1012" s="24"/>
    </row>
    <row r="1013" spans="11:11" x14ac:dyDescent="0.25">
      <c r="K1013" s="24"/>
    </row>
    <row r="1014" spans="11:11" x14ac:dyDescent="0.25">
      <c r="K1014" s="24"/>
    </row>
    <row r="1015" spans="11:11" x14ac:dyDescent="0.25">
      <c r="K1015" s="24"/>
    </row>
    <row r="1016" spans="11:11" x14ac:dyDescent="0.25">
      <c r="K1016" s="24"/>
    </row>
    <row r="1017" spans="11:11" x14ac:dyDescent="0.25">
      <c r="K1017" s="24"/>
    </row>
    <row r="1018" spans="11:11" x14ac:dyDescent="0.25">
      <c r="K1018" s="24"/>
    </row>
    <row r="1019" spans="11:11" x14ac:dyDescent="0.25">
      <c r="K1019" s="24"/>
    </row>
    <row r="1020" spans="11:11" x14ac:dyDescent="0.25">
      <c r="K1020" s="24"/>
    </row>
    <row r="1021" spans="11:11" x14ac:dyDescent="0.25">
      <c r="K1021" s="24"/>
    </row>
    <row r="1022" spans="11:11" x14ac:dyDescent="0.25">
      <c r="K1022" s="24"/>
    </row>
    <row r="1023" spans="11:11" x14ac:dyDescent="0.25">
      <c r="K1023" s="24"/>
    </row>
    <row r="1024" spans="11:11" x14ac:dyDescent="0.25">
      <c r="K1024" s="24"/>
    </row>
    <row r="1025" spans="11:11" x14ac:dyDescent="0.25">
      <c r="K1025" s="24"/>
    </row>
    <row r="1026" spans="11:11" x14ac:dyDescent="0.25">
      <c r="K1026" s="24"/>
    </row>
    <row r="1027" spans="11:11" x14ac:dyDescent="0.25">
      <c r="K1027" s="24"/>
    </row>
    <row r="1028" spans="11:11" x14ac:dyDescent="0.25">
      <c r="K1028" s="24"/>
    </row>
    <row r="1029" spans="11:11" x14ac:dyDescent="0.25">
      <c r="K1029" s="24"/>
    </row>
    <row r="1030" spans="11:11" x14ac:dyDescent="0.25">
      <c r="K1030" s="24"/>
    </row>
    <row r="1031" spans="11:11" x14ac:dyDescent="0.25">
      <c r="K1031" s="24"/>
    </row>
    <row r="1032" spans="11:11" x14ac:dyDescent="0.25">
      <c r="K1032" s="24"/>
    </row>
    <row r="1033" spans="11:11" x14ac:dyDescent="0.25">
      <c r="K1033" s="24"/>
    </row>
    <row r="1034" spans="11:11" x14ac:dyDescent="0.25">
      <c r="K1034" s="24"/>
    </row>
    <row r="1035" spans="11:11" x14ac:dyDescent="0.25">
      <c r="K1035" s="24"/>
    </row>
    <row r="1036" spans="11:11" x14ac:dyDescent="0.25">
      <c r="K1036" s="24"/>
    </row>
    <row r="1037" spans="11:11" x14ac:dyDescent="0.25">
      <c r="K1037" s="24"/>
    </row>
    <row r="1038" spans="11:11" x14ac:dyDescent="0.25">
      <c r="K1038" s="24"/>
    </row>
    <row r="1039" spans="11:11" x14ac:dyDescent="0.25">
      <c r="K1039" s="24"/>
    </row>
    <row r="1040" spans="11:11" x14ac:dyDescent="0.25">
      <c r="K1040" s="24"/>
    </row>
    <row r="1041" spans="11:11" x14ac:dyDescent="0.25">
      <c r="K1041" s="24"/>
    </row>
    <row r="1042" spans="11:11" x14ac:dyDescent="0.25">
      <c r="K1042" s="24"/>
    </row>
    <row r="1043" spans="11:11" x14ac:dyDescent="0.25">
      <c r="K1043" s="24"/>
    </row>
    <row r="1044" spans="11:11" x14ac:dyDescent="0.25">
      <c r="K1044" s="24"/>
    </row>
    <row r="1045" spans="11:11" x14ac:dyDescent="0.25">
      <c r="K1045" s="24"/>
    </row>
    <row r="1046" spans="11:11" x14ac:dyDescent="0.25">
      <c r="K1046" s="24"/>
    </row>
    <row r="1047" spans="11:11" x14ac:dyDescent="0.25">
      <c r="K1047" s="24"/>
    </row>
    <row r="1048" spans="11:11" x14ac:dyDescent="0.25">
      <c r="K1048" s="24"/>
    </row>
    <row r="1049" spans="11:11" x14ac:dyDescent="0.25">
      <c r="K1049" s="24"/>
    </row>
    <row r="1050" spans="11:11" x14ac:dyDescent="0.25">
      <c r="K1050" s="24"/>
    </row>
    <row r="1051" spans="11:11" x14ac:dyDescent="0.25">
      <c r="K1051" s="24"/>
    </row>
    <row r="1052" spans="11:11" x14ac:dyDescent="0.25">
      <c r="K1052" s="24"/>
    </row>
    <row r="1053" spans="11:11" x14ac:dyDescent="0.25">
      <c r="K1053" s="24"/>
    </row>
    <row r="1054" spans="11:11" x14ac:dyDescent="0.25">
      <c r="K1054" s="24"/>
    </row>
    <row r="1055" spans="11:11" x14ac:dyDescent="0.25">
      <c r="K1055" s="24"/>
    </row>
    <row r="1056" spans="11:11" x14ac:dyDescent="0.25">
      <c r="K1056" s="24"/>
    </row>
    <row r="1057" spans="11:11" x14ac:dyDescent="0.25">
      <c r="K1057" s="24"/>
    </row>
    <row r="1058" spans="11:11" x14ac:dyDescent="0.25">
      <c r="K1058" s="24"/>
    </row>
    <row r="1059" spans="11:11" x14ac:dyDescent="0.25">
      <c r="K1059" s="24"/>
    </row>
    <row r="1060" spans="11:11" x14ac:dyDescent="0.25">
      <c r="K1060" s="24"/>
    </row>
    <row r="1061" spans="11:11" x14ac:dyDescent="0.25">
      <c r="K1061" s="24"/>
    </row>
    <row r="1062" spans="11:11" x14ac:dyDescent="0.25">
      <c r="K1062" s="24"/>
    </row>
    <row r="1063" spans="11:11" x14ac:dyDescent="0.25">
      <c r="K1063" s="24"/>
    </row>
    <row r="1064" spans="11:11" x14ac:dyDescent="0.25">
      <c r="K1064" s="24"/>
    </row>
    <row r="1065" spans="11:11" x14ac:dyDescent="0.25">
      <c r="K1065" s="24"/>
    </row>
    <row r="1066" spans="11:11" x14ac:dyDescent="0.25">
      <c r="K1066" s="24"/>
    </row>
    <row r="1067" spans="11:11" x14ac:dyDescent="0.25">
      <c r="K1067" s="24"/>
    </row>
    <row r="1068" spans="11:11" x14ac:dyDescent="0.25">
      <c r="K1068" s="24"/>
    </row>
    <row r="1069" spans="11:11" x14ac:dyDescent="0.25">
      <c r="K1069" s="24"/>
    </row>
    <row r="1070" spans="11:11" x14ac:dyDescent="0.25">
      <c r="K1070" s="24"/>
    </row>
    <row r="1071" spans="11:11" x14ac:dyDescent="0.25">
      <c r="K1071" s="24"/>
    </row>
    <row r="1072" spans="11:11" x14ac:dyDescent="0.25">
      <c r="K1072" s="24"/>
    </row>
    <row r="1073" spans="11:11" x14ac:dyDescent="0.25">
      <c r="K1073" s="24"/>
    </row>
    <row r="1074" spans="11:11" x14ac:dyDescent="0.25">
      <c r="K1074" s="24"/>
    </row>
    <row r="1075" spans="11:11" x14ac:dyDescent="0.25">
      <c r="K1075" s="24"/>
    </row>
    <row r="1076" spans="11:11" x14ac:dyDescent="0.25">
      <c r="K1076" s="24"/>
    </row>
    <row r="1077" spans="11:11" x14ac:dyDescent="0.25">
      <c r="K1077" s="24"/>
    </row>
    <row r="1078" spans="11:11" x14ac:dyDescent="0.25">
      <c r="K1078" s="24"/>
    </row>
    <row r="1079" spans="11:11" x14ac:dyDescent="0.25">
      <c r="K1079" s="24"/>
    </row>
    <row r="1080" spans="11:11" x14ac:dyDescent="0.25">
      <c r="K1080" s="24"/>
    </row>
    <row r="1081" spans="11:11" x14ac:dyDescent="0.25">
      <c r="K1081" s="24"/>
    </row>
    <row r="1082" spans="11:11" x14ac:dyDescent="0.25">
      <c r="K1082" s="24"/>
    </row>
    <row r="1083" spans="11:11" x14ac:dyDescent="0.25">
      <c r="K1083" s="24"/>
    </row>
    <row r="1084" spans="11:11" x14ac:dyDescent="0.25">
      <c r="K1084" s="24"/>
    </row>
    <row r="1085" spans="11:11" x14ac:dyDescent="0.25">
      <c r="K1085" s="24"/>
    </row>
    <row r="1086" spans="11:11" x14ac:dyDescent="0.25">
      <c r="K1086" s="24"/>
    </row>
    <row r="1087" spans="11:11" x14ac:dyDescent="0.25">
      <c r="K1087" s="24"/>
    </row>
    <row r="1088" spans="11:11" x14ac:dyDescent="0.25">
      <c r="K1088" s="24"/>
    </row>
    <row r="1089" spans="11:11" x14ac:dyDescent="0.25">
      <c r="K1089" s="24"/>
    </row>
    <row r="1090" spans="11:11" x14ac:dyDescent="0.25">
      <c r="K1090" s="24"/>
    </row>
    <row r="1091" spans="11:11" x14ac:dyDescent="0.25">
      <c r="K1091" s="24"/>
    </row>
    <row r="1092" spans="11:11" x14ac:dyDescent="0.25">
      <c r="K1092" s="24"/>
    </row>
    <row r="1093" spans="11:11" x14ac:dyDescent="0.25">
      <c r="K1093" s="24"/>
    </row>
  </sheetData>
  <autoFilter ref="B10:O16">
    <filterColumn colId="4" showButton="0"/>
    <filterColumn colId="5" showButton="0"/>
    <filterColumn colId="7" showButton="0"/>
    <filterColumn colId="8" showButton="0"/>
    <filterColumn colId="10" showButton="0"/>
    <filterColumn colId="11" showButton="0"/>
    <filterColumn colId="12" showButton="0"/>
  </autoFilter>
  <mergeCells count="20">
    <mergeCell ref="B18:J18"/>
    <mergeCell ref="G6:O6"/>
    <mergeCell ref="G7:O7"/>
    <mergeCell ref="G8:O8"/>
    <mergeCell ref="B14:O14"/>
    <mergeCell ref="B16:J16"/>
    <mergeCell ref="B10:B11"/>
    <mergeCell ref="I10:K10"/>
    <mergeCell ref="L10:O10"/>
    <mergeCell ref="C9:O9"/>
    <mergeCell ref="C10:C11"/>
    <mergeCell ref="D10:D11"/>
    <mergeCell ref="E10:E11"/>
    <mergeCell ref="F10:H10"/>
    <mergeCell ref="C13:N13"/>
    <mergeCell ref="G1:O1"/>
    <mergeCell ref="G2:O2"/>
    <mergeCell ref="G3:O3"/>
    <mergeCell ref="G4:O4"/>
    <mergeCell ref="G5:O5"/>
  </mergeCells>
  <pageMargins left="0.25" right="0.25" top="0.75" bottom="0.75" header="0.3" footer="0.3"/>
  <pageSetup paperSize="9" scale="50"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1144"/>
  <sheetViews>
    <sheetView topLeftCell="L1" zoomScale="85" zoomScaleNormal="85" workbookViewId="0">
      <pane ySplit="3" topLeftCell="A4" activePane="bottomLeft" state="frozen"/>
      <selection pane="bottomLeft" activeCell="B1" sqref="B1:AT1048576"/>
    </sheetView>
  </sheetViews>
  <sheetFormatPr defaultRowHeight="15" x14ac:dyDescent="0.25"/>
  <cols>
    <col min="1" max="1" width="2.5703125" style="1" customWidth="1"/>
    <col min="2" max="2" width="6.85546875" style="1" hidden="1" customWidth="1"/>
    <col min="3" max="3" width="68" style="1" hidden="1" customWidth="1"/>
    <col min="4" max="4" width="15.85546875" style="1" hidden="1" customWidth="1"/>
    <col min="5" max="5" width="15.140625" style="1" hidden="1" customWidth="1"/>
    <col min="6" max="6" width="15.7109375" style="26" hidden="1" customWidth="1"/>
    <col min="7" max="7" width="15" style="26" hidden="1" customWidth="1"/>
    <col min="8" max="8" width="14.85546875" style="26" hidden="1" customWidth="1"/>
    <col min="9" max="9" width="18" style="1" hidden="1" customWidth="1"/>
    <col min="10" max="10" width="15.42578125" style="1" hidden="1" customWidth="1"/>
    <col min="11" max="11" width="16.5703125" style="17" hidden="1" customWidth="1"/>
    <col min="12" max="12" width="26.85546875" style="1" hidden="1" customWidth="1"/>
    <col min="13" max="13" width="15" style="1" hidden="1" customWidth="1"/>
    <col min="14" max="14" width="15.28515625" style="1" hidden="1" customWidth="1"/>
    <col min="15" max="15" width="14.5703125" style="1" hidden="1" customWidth="1"/>
    <col min="16" max="16" width="14.7109375" style="1" hidden="1" customWidth="1"/>
    <col min="17" max="17" width="17" style="24" hidden="1" customWidth="1"/>
    <col min="18" max="18" width="17.28515625" style="32" hidden="1" customWidth="1"/>
    <col min="19" max="46" width="0" style="1" hidden="1" customWidth="1"/>
    <col min="47" max="16384" width="9.140625" style="1"/>
  </cols>
  <sheetData>
    <row r="1" spans="2:18" ht="35.25" customHeight="1" x14ac:dyDescent="0.25">
      <c r="B1" s="36"/>
      <c r="C1" s="118" t="s">
        <v>13</v>
      </c>
      <c r="D1" s="118"/>
      <c r="E1" s="118"/>
      <c r="F1" s="118"/>
      <c r="G1" s="118"/>
      <c r="H1" s="118"/>
      <c r="I1" s="118"/>
      <c r="J1" s="118"/>
      <c r="K1" s="118"/>
      <c r="L1" s="118"/>
      <c r="M1" s="118"/>
      <c r="N1" s="118"/>
      <c r="O1" s="118"/>
    </row>
    <row r="2" spans="2:18" ht="45.6" customHeight="1" x14ac:dyDescent="0.25">
      <c r="B2" s="119" t="s">
        <v>12</v>
      </c>
      <c r="C2" s="120" t="s">
        <v>11</v>
      </c>
      <c r="D2" s="121" t="s">
        <v>10</v>
      </c>
      <c r="E2" s="121" t="s">
        <v>9</v>
      </c>
      <c r="F2" s="124" t="s">
        <v>8</v>
      </c>
      <c r="G2" s="125"/>
      <c r="H2" s="126"/>
      <c r="I2" s="127" t="s">
        <v>7</v>
      </c>
      <c r="J2" s="127"/>
      <c r="K2" s="127"/>
      <c r="L2" s="128" t="s">
        <v>6</v>
      </c>
      <c r="M2" s="129"/>
      <c r="N2" s="129"/>
      <c r="O2" s="130"/>
    </row>
    <row r="3" spans="2:18" ht="177" customHeight="1" x14ac:dyDescent="0.25">
      <c r="B3" s="119"/>
      <c r="C3" s="121"/>
      <c r="D3" s="122"/>
      <c r="E3" s="123"/>
      <c r="F3" s="18" t="s">
        <v>16</v>
      </c>
      <c r="G3" s="18" t="s">
        <v>14</v>
      </c>
      <c r="H3" s="18" t="s">
        <v>15</v>
      </c>
      <c r="I3" s="37" t="s">
        <v>5</v>
      </c>
      <c r="J3" s="70" t="s">
        <v>4</v>
      </c>
      <c r="K3" s="38" t="s">
        <v>22</v>
      </c>
      <c r="L3" s="39" t="s">
        <v>23</v>
      </c>
      <c r="M3" s="70" t="s">
        <v>3</v>
      </c>
      <c r="N3" s="70" t="s">
        <v>2</v>
      </c>
      <c r="O3" s="70" t="s">
        <v>1</v>
      </c>
      <c r="Q3" s="9" t="s">
        <v>19</v>
      </c>
      <c r="R3" s="29" t="s">
        <v>20</v>
      </c>
    </row>
    <row r="4" spans="2:18" ht="59.25" customHeight="1" x14ac:dyDescent="0.25">
      <c r="B4" s="40">
        <v>1</v>
      </c>
      <c r="C4" s="59" t="s">
        <v>28</v>
      </c>
      <c r="D4" s="44" t="s">
        <v>24</v>
      </c>
      <c r="E4" s="44">
        <v>100</v>
      </c>
      <c r="F4" s="44">
        <v>199.98</v>
      </c>
      <c r="G4" s="71">
        <f>F4+F4*5%</f>
        <v>209.97899999999998</v>
      </c>
      <c r="H4" s="44">
        <f>G4+G4*5%</f>
        <v>220.47794999999999</v>
      </c>
      <c r="I4" s="45">
        <f t="shared" ref="I4:I63" si="0">AVERAGEA(F4:H4)</f>
        <v>210.14564999999996</v>
      </c>
      <c r="J4" s="47">
        <f t="shared" ref="J4:J63" si="1">_xlfn.STDEV.S(F4:H4)</f>
        <v>10.249991108166876</v>
      </c>
      <c r="K4" s="49">
        <f t="shared" ref="K4:K63" si="2">J4/I4</f>
        <v>4.877565206877648E-2</v>
      </c>
      <c r="L4" s="41">
        <f t="shared" ref="L4:L63" si="3">E4*I4</f>
        <v>21014.564999999995</v>
      </c>
      <c r="M4" s="51">
        <f t="shared" ref="M4:M63" si="4">L4/E4</f>
        <v>210.14564999999996</v>
      </c>
      <c r="N4" s="42">
        <f t="shared" ref="N4:N63" si="5">ROUND(M4,2)</f>
        <v>210.15</v>
      </c>
      <c r="O4" s="43">
        <f t="shared" ref="O4:O63" si="6">ROUND(N4*E4,2)</f>
        <v>21015</v>
      </c>
      <c r="Q4" s="29">
        <v>210</v>
      </c>
      <c r="R4" s="33">
        <f t="shared" ref="R4:R59" si="7">Q4-N4</f>
        <v>-0.15000000000000568</v>
      </c>
    </row>
    <row r="5" spans="2:18" ht="47.25" customHeight="1" x14ac:dyDescent="0.25">
      <c r="B5" s="40">
        <v>2</v>
      </c>
      <c r="C5" s="59" t="s">
        <v>29</v>
      </c>
      <c r="D5" s="44" t="s">
        <v>24</v>
      </c>
      <c r="E5" s="44">
        <v>120</v>
      </c>
      <c r="F5" s="44">
        <v>52.28</v>
      </c>
      <c r="G5" s="44">
        <f>F5+F5*5%</f>
        <v>54.893999999999998</v>
      </c>
      <c r="H5" s="44">
        <f>G5+G5*5%</f>
        <v>57.6387</v>
      </c>
      <c r="I5" s="45">
        <f t="shared" si="0"/>
        <v>54.937566666666669</v>
      </c>
      <c r="J5" s="47">
        <f t="shared" si="1"/>
        <v>2.6796156372385447</v>
      </c>
      <c r="K5" s="49">
        <f t="shared" si="2"/>
        <v>4.8775652068776459E-2</v>
      </c>
      <c r="L5" s="41">
        <f t="shared" si="3"/>
        <v>6592.5079999999998</v>
      </c>
      <c r="M5" s="51">
        <f t="shared" si="4"/>
        <v>54.937566666666662</v>
      </c>
      <c r="N5" s="42">
        <f t="shared" si="5"/>
        <v>54.94</v>
      </c>
      <c r="O5" s="43">
        <f t="shared" si="6"/>
        <v>6592.8</v>
      </c>
      <c r="Q5" s="29" t="s">
        <v>21</v>
      </c>
      <c r="R5" s="33" t="e">
        <f t="shared" si="7"/>
        <v>#VALUE!</v>
      </c>
    </row>
    <row r="6" spans="2:18" s="56" customFormat="1" ht="75" customHeight="1" x14ac:dyDescent="0.25">
      <c r="B6" s="40">
        <v>3</v>
      </c>
      <c r="C6" s="59" t="s">
        <v>30</v>
      </c>
      <c r="D6" s="44" t="s">
        <v>24</v>
      </c>
      <c r="E6" s="44">
        <v>300</v>
      </c>
      <c r="F6" s="44">
        <v>20.74</v>
      </c>
      <c r="G6" s="44">
        <f t="shared" ref="G6:H21" si="8">F6+F6*5%</f>
        <v>21.776999999999997</v>
      </c>
      <c r="H6" s="44">
        <f t="shared" si="8"/>
        <v>22.865849999999998</v>
      </c>
      <c r="I6" s="60">
        <f t="shared" si="0"/>
        <v>21.794283333333329</v>
      </c>
      <c r="J6" s="61">
        <f t="shared" si="1"/>
        <v>1.0630303809550004</v>
      </c>
      <c r="K6" s="62">
        <f t="shared" si="2"/>
        <v>4.8775652068776473E-2</v>
      </c>
      <c r="L6" s="63">
        <f t="shared" si="3"/>
        <v>6538.2849999999989</v>
      </c>
      <c r="M6" s="64">
        <f t="shared" si="4"/>
        <v>21.794283333333329</v>
      </c>
      <c r="N6" s="65">
        <f t="shared" si="5"/>
        <v>21.79</v>
      </c>
      <c r="O6" s="66">
        <f t="shared" si="6"/>
        <v>6537</v>
      </c>
      <c r="Q6" s="57">
        <v>40</v>
      </c>
      <c r="R6" s="58">
        <f t="shared" si="7"/>
        <v>18.21</v>
      </c>
    </row>
    <row r="7" spans="2:18" ht="60.75" customHeight="1" x14ac:dyDescent="0.25">
      <c r="B7" s="40">
        <v>4</v>
      </c>
      <c r="C7" s="59" t="s">
        <v>31</v>
      </c>
      <c r="D7" s="44" t="s">
        <v>24</v>
      </c>
      <c r="E7" s="44">
        <v>210</v>
      </c>
      <c r="F7" s="44">
        <v>20.440000000000001</v>
      </c>
      <c r="G7" s="44">
        <f t="shared" si="8"/>
        <v>21.462</v>
      </c>
      <c r="H7" s="44">
        <f t="shared" si="8"/>
        <v>22.5351</v>
      </c>
      <c r="I7" s="45">
        <f t="shared" si="0"/>
        <v>21.479033333333334</v>
      </c>
      <c r="J7" s="47">
        <f t="shared" si="1"/>
        <v>1.047653856640318</v>
      </c>
      <c r="K7" s="49">
        <f t="shared" si="2"/>
        <v>4.8775652068776432E-2</v>
      </c>
      <c r="L7" s="41">
        <f t="shared" si="3"/>
        <v>4510.5969999999998</v>
      </c>
      <c r="M7" s="51">
        <f t="shared" si="4"/>
        <v>21.479033333333334</v>
      </c>
      <c r="N7" s="42">
        <f t="shared" si="5"/>
        <v>21.48</v>
      </c>
      <c r="O7" s="43">
        <f t="shared" si="6"/>
        <v>4510.8</v>
      </c>
      <c r="Q7" s="29">
        <v>80</v>
      </c>
      <c r="R7" s="33">
        <f t="shared" si="7"/>
        <v>58.519999999999996</v>
      </c>
    </row>
    <row r="8" spans="2:18" ht="60" customHeight="1" x14ac:dyDescent="0.25">
      <c r="B8" s="40">
        <v>5</v>
      </c>
      <c r="C8" s="59" t="s">
        <v>89</v>
      </c>
      <c r="D8" s="44" t="s">
        <v>86</v>
      </c>
      <c r="E8" s="44">
        <v>6</v>
      </c>
      <c r="F8" s="44">
        <v>780</v>
      </c>
      <c r="G8" s="44">
        <f t="shared" si="8"/>
        <v>819</v>
      </c>
      <c r="H8" s="44">
        <f t="shared" si="8"/>
        <v>859.95</v>
      </c>
      <c r="I8" s="45">
        <f t="shared" si="0"/>
        <v>819.65</v>
      </c>
      <c r="J8" s="47">
        <f t="shared" si="1"/>
        <v>39.978963218172652</v>
      </c>
      <c r="K8" s="49">
        <f t="shared" si="2"/>
        <v>4.8775652068776494E-2</v>
      </c>
      <c r="L8" s="41">
        <f t="shared" si="3"/>
        <v>4917.8999999999996</v>
      </c>
      <c r="M8" s="51">
        <f t="shared" si="4"/>
        <v>819.65</v>
      </c>
      <c r="N8" s="42">
        <f t="shared" si="5"/>
        <v>819.65</v>
      </c>
      <c r="O8" s="43">
        <f t="shared" si="6"/>
        <v>4917.8999999999996</v>
      </c>
      <c r="Q8" s="29">
        <v>135</v>
      </c>
      <c r="R8" s="33">
        <f t="shared" si="7"/>
        <v>-684.65</v>
      </c>
    </row>
    <row r="9" spans="2:18" ht="47.25" customHeight="1" x14ac:dyDescent="0.25">
      <c r="B9" s="40">
        <v>6</v>
      </c>
      <c r="C9" s="59" t="s">
        <v>32</v>
      </c>
      <c r="D9" s="44" t="s">
        <v>26</v>
      </c>
      <c r="E9" s="68">
        <v>230</v>
      </c>
      <c r="F9" s="44">
        <v>24.48</v>
      </c>
      <c r="G9" s="44">
        <f t="shared" si="8"/>
        <v>25.704000000000001</v>
      </c>
      <c r="H9" s="44">
        <f t="shared" si="8"/>
        <v>26.9892</v>
      </c>
      <c r="I9" s="45">
        <f t="shared" si="0"/>
        <v>25.724399999999999</v>
      </c>
      <c r="J9" s="47">
        <f t="shared" si="1"/>
        <v>1.2547243840780333</v>
      </c>
      <c r="K9" s="49">
        <f t="shared" si="2"/>
        <v>4.8775652068776466E-2</v>
      </c>
      <c r="L9" s="41">
        <f t="shared" si="3"/>
        <v>5916.6120000000001</v>
      </c>
      <c r="M9" s="51">
        <f t="shared" si="4"/>
        <v>25.724399999999999</v>
      </c>
      <c r="N9" s="42">
        <f t="shared" si="5"/>
        <v>25.72</v>
      </c>
      <c r="O9" s="43">
        <f t="shared" si="6"/>
        <v>5915.6</v>
      </c>
      <c r="Q9" s="29"/>
      <c r="R9" s="33"/>
    </row>
    <row r="10" spans="2:18" ht="54" customHeight="1" x14ac:dyDescent="0.25">
      <c r="B10" s="40">
        <v>7</v>
      </c>
      <c r="C10" s="59" t="s">
        <v>33</v>
      </c>
      <c r="D10" s="44" t="s">
        <v>26</v>
      </c>
      <c r="E10" s="68">
        <v>99</v>
      </c>
      <c r="F10" s="44">
        <v>33.6</v>
      </c>
      <c r="G10" s="44">
        <f t="shared" si="8"/>
        <v>35.28</v>
      </c>
      <c r="H10" s="44">
        <f t="shared" si="8"/>
        <v>37.044000000000004</v>
      </c>
      <c r="I10" s="45">
        <f t="shared" si="0"/>
        <v>35.308</v>
      </c>
      <c r="J10" s="47">
        <f t="shared" si="1"/>
        <v>1.7221707232443608</v>
      </c>
      <c r="K10" s="49">
        <f t="shared" si="2"/>
        <v>4.8775652068776508E-2</v>
      </c>
      <c r="L10" s="41">
        <f t="shared" si="3"/>
        <v>3495.4920000000002</v>
      </c>
      <c r="M10" s="51">
        <f t="shared" si="4"/>
        <v>35.308</v>
      </c>
      <c r="N10" s="42">
        <f t="shared" si="5"/>
        <v>35.31</v>
      </c>
      <c r="O10" s="43">
        <f t="shared" si="6"/>
        <v>3495.69</v>
      </c>
      <c r="Q10" s="29"/>
      <c r="R10" s="33"/>
    </row>
    <row r="11" spans="2:18" ht="51" customHeight="1" x14ac:dyDescent="0.25">
      <c r="B11" s="40">
        <v>8</v>
      </c>
      <c r="C11" s="59" t="s">
        <v>34</v>
      </c>
      <c r="D11" s="44" t="s">
        <v>26</v>
      </c>
      <c r="E11" s="68">
        <v>80</v>
      </c>
      <c r="F11" s="44">
        <v>54.72</v>
      </c>
      <c r="G11" s="44">
        <f t="shared" si="8"/>
        <v>57.455999999999996</v>
      </c>
      <c r="H11" s="44">
        <f t="shared" si="8"/>
        <v>60.328799999999994</v>
      </c>
      <c r="I11" s="45">
        <f t="shared" si="0"/>
        <v>57.501599999999996</v>
      </c>
      <c r="J11" s="47">
        <f t="shared" si="1"/>
        <v>2.8046780349979543</v>
      </c>
      <c r="K11" s="49">
        <f t="shared" si="2"/>
        <v>4.8775652068776425E-2</v>
      </c>
      <c r="L11" s="41">
        <f t="shared" si="3"/>
        <v>4600.1279999999997</v>
      </c>
      <c r="M11" s="51">
        <f t="shared" si="4"/>
        <v>57.501599999999996</v>
      </c>
      <c r="N11" s="42">
        <f t="shared" si="5"/>
        <v>57.5</v>
      </c>
      <c r="O11" s="43">
        <f t="shared" si="6"/>
        <v>4600</v>
      </c>
      <c r="Q11" s="29">
        <v>200</v>
      </c>
      <c r="R11" s="33">
        <f t="shared" si="7"/>
        <v>142.5</v>
      </c>
    </row>
    <row r="12" spans="2:18" ht="54" customHeight="1" x14ac:dyDescent="0.25">
      <c r="B12" s="40">
        <v>9</v>
      </c>
      <c r="C12" s="59" t="s">
        <v>35</v>
      </c>
      <c r="D12" s="44" t="s">
        <v>26</v>
      </c>
      <c r="E12" s="68">
        <v>12</v>
      </c>
      <c r="F12" s="44">
        <v>80.88</v>
      </c>
      <c r="G12" s="44">
        <f t="shared" si="8"/>
        <v>84.923999999999992</v>
      </c>
      <c r="H12" s="44">
        <f t="shared" si="8"/>
        <v>89.170199999999994</v>
      </c>
      <c r="I12" s="45">
        <f t="shared" si="0"/>
        <v>84.991399999999985</v>
      </c>
      <c r="J12" s="47">
        <f t="shared" si="1"/>
        <v>4.1455109552382075</v>
      </c>
      <c r="K12" s="49">
        <f t="shared" si="2"/>
        <v>4.8775652068776466E-2</v>
      </c>
      <c r="L12" s="41">
        <f t="shared" si="3"/>
        <v>1019.8967999999998</v>
      </c>
      <c r="M12" s="51">
        <f t="shared" si="4"/>
        <v>84.991399999999985</v>
      </c>
      <c r="N12" s="42">
        <f t="shared" si="5"/>
        <v>84.99</v>
      </c>
      <c r="O12" s="43">
        <f t="shared" si="6"/>
        <v>1019.88</v>
      </c>
      <c r="Q12" s="29">
        <v>230</v>
      </c>
      <c r="R12" s="33">
        <f t="shared" si="7"/>
        <v>145.01</v>
      </c>
    </row>
    <row r="13" spans="2:18" ht="49.5" customHeight="1" x14ac:dyDescent="0.25">
      <c r="B13" s="40">
        <v>10</v>
      </c>
      <c r="C13" s="59" t="s">
        <v>36</v>
      </c>
      <c r="D13" s="44" t="s">
        <v>26</v>
      </c>
      <c r="E13" s="68">
        <v>12</v>
      </c>
      <c r="F13" s="44">
        <v>123.84</v>
      </c>
      <c r="G13" s="44">
        <f t="shared" si="8"/>
        <v>130.03200000000001</v>
      </c>
      <c r="H13" s="44">
        <f t="shared" si="8"/>
        <v>136.53360000000001</v>
      </c>
      <c r="I13" s="45">
        <f t="shared" si="0"/>
        <v>130.13520000000003</v>
      </c>
      <c r="J13" s="47">
        <f t="shared" si="1"/>
        <v>6.3474292371006413</v>
      </c>
      <c r="K13" s="49">
        <f t="shared" si="2"/>
        <v>4.8775652068776473E-2</v>
      </c>
      <c r="L13" s="41">
        <f t="shared" si="3"/>
        <v>1561.6224000000002</v>
      </c>
      <c r="M13" s="51">
        <f t="shared" si="4"/>
        <v>130.13520000000003</v>
      </c>
      <c r="N13" s="42">
        <f t="shared" si="5"/>
        <v>130.13999999999999</v>
      </c>
      <c r="O13" s="43">
        <f t="shared" si="6"/>
        <v>1561.68</v>
      </c>
      <c r="Q13" s="29">
        <v>200</v>
      </c>
      <c r="R13" s="33">
        <f t="shared" si="7"/>
        <v>69.860000000000014</v>
      </c>
    </row>
    <row r="14" spans="2:18" ht="50.25" customHeight="1" x14ac:dyDescent="0.25">
      <c r="B14" s="40">
        <v>11</v>
      </c>
      <c r="C14" s="59" t="s">
        <v>37</v>
      </c>
      <c r="D14" s="44" t="s">
        <v>26</v>
      </c>
      <c r="E14" s="68">
        <v>12</v>
      </c>
      <c r="F14" s="44">
        <v>199.68</v>
      </c>
      <c r="G14" s="44">
        <f t="shared" si="8"/>
        <v>209.66400000000002</v>
      </c>
      <c r="H14" s="44">
        <f t="shared" si="8"/>
        <v>220.14720000000003</v>
      </c>
      <c r="I14" s="45">
        <f t="shared" si="0"/>
        <v>209.83040000000003</v>
      </c>
      <c r="J14" s="47">
        <f t="shared" si="1"/>
        <v>10.234614583852203</v>
      </c>
      <c r="K14" s="49">
        <f t="shared" si="2"/>
        <v>4.8775652068776501E-2</v>
      </c>
      <c r="L14" s="41">
        <f t="shared" si="3"/>
        <v>2517.9648000000002</v>
      </c>
      <c r="M14" s="51">
        <f t="shared" si="4"/>
        <v>209.83040000000003</v>
      </c>
      <c r="N14" s="42">
        <f t="shared" si="5"/>
        <v>209.83</v>
      </c>
      <c r="O14" s="43">
        <f t="shared" si="6"/>
        <v>2517.96</v>
      </c>
      <c r="Q14" s="29">
        <v>100</v>
      </c>
      <c r="R14" s="33">
        <f t="shared" si="7"/>
        <v>-109.83000000000001</v>
      </c>
    </row>
    <row r="15" spans="2:18" ht="58.5" customHeight="1" x14ac:dyDescent="0.25">
      <c r="B15" s="40">
        <v>12</v>
      </c>
      <c r="C15" s="59" t="s">
        <v>38</v>
      </c>
      <c r="D15" s="44" t="s">
        <v>24</v>
      </c>
      <c r="E15" s="44">
        <v>200</v>
      </c>
      <c r="F15" s="44">
        <v>40.18</v>
      </c>
      <c r="G15" s="44">
        <f t="shared" si="8"/>
        <v>42.189</v>
      </c>
      <c r="H15" s="44">
        <f t="shared" si="8"/>
        <v>44.298450000000003</v>
      </c>
      <c r="I15" s="45">
        <f t="shared" si="0"/>
        <v>42.222483333333336</v>
      </c>
      <c r="J15" s="47">
        <f t="shared" si="1"/>
        <v>2.0594291565463814</v>
      </c>
      <c r="K15" s="49">
        <f t="shared" si="2"/>
        <v>4.8775652068776501E-2</v>
      </c>
      <c r="L15" s="41">
        <f t="shared" si="3"/>
        <v>8444.4966666666678</v>
      </c>
      <c r="M15" s="51">
        <f t="shared" si="4"/>
        <v>42.222483333333336</v>
      </c>
      <c r="N15" s="42">
        <f t="shared" si="5"/>
        <v>42.22</v>
      </c>
      <c r="O15" s="43">
        <f t="shared" si="6"/>
        <v>8444</v>
      </c>
      <c r="Q15" s="29" t="s">
        <v>21</v>
      </c>
      <c r="R15" s="33" t="e">
        <f t="shared" si="7"/>
        <v>#VALUE!</v>
      </c>
    </row>
    <row r="16" spans="2:18" ht="60" customHeight="1" x14ac:dyDescent="0.25">
      <c r="B16" s="40">
        <v>13</v>
      </c>
      <c r="C16" s="59" t="s">
        <v>39</v>
      </c>
      <c r="D16" s="44" t="s">
        <v>24</v>
      </c>
      <c r="E16" s="44">
        <v>14</v>
      </c>
      <c r="F16" s="44">
        <v>38.340000000000003</v>
      </c>
      <c r="G16" s="44">
        <f t="shared" si="8"/>
        <v>40.257000000000005</v>
      </c>
      <c r="H16" s="44">
        <f t="shared" si="8"/>
        <v>42.269850000000005</v>
      </c>
      <c r="I16" s="45">
        <f t="shared" si="0"/>
        <v>40.288950000000007</v>
      </c>
      <c r="J16" s="47">
        <f t="shared" si="1"/>
        <v>1.9651198074163325</v>
      </c>
      <c r="K16" s="49">
        <f t="shared" si="2"/>
        <v>4.877565206877648E-2</v>
      </c>
      <c r="L16" s="41">
        <f t="shared" si="3"/>
        <v>564.04530000000011</v>
      </c>
      <c r="M16" s="51">
        <f t="shared" si="4"/>
        <v>40.288950000000007</v>
      </c>
      <c r="N16" s="42">
        <f t="shared" si="5"/>
        <v>40.29</v>
      </c>
      <c r="O16" s="43">
        <f t="shared" si="6"/>
        <v>564.05999999999995</v>
      </c>
      <c r="Q16" s="29" t="s">
        <v>21</v>
      </c>
      <c r="R16" s="33" t="e">
        <f t="shared" si="7"/>
        <v>#VALUE!</v>
      </c>
    </row>
    <row r="17" spans="2:18" ht="60.75" customHeight="1" x14ac:dyDescent="0.25">
      <c r="B17" s="40">
        <v>14</v>
      </c>
      <c r="C17" s="59" t="s">
        <v>40</v>
      </c>
      <c r="D17" s="44" t="s">
        <v>24</v>
      </c>
      <c r="E17" s="44">
        <v>218</v>
      </c>
      <c r="F17" s="44">
        <v>14.02</v>
      </c>
      <c r="G17" s="44">
        <f t="shared" si="8"/>
        <v>14.721</v>
      </c>
      <c r="H17" s="44">
        <f t="shared" si="8"/>
        <v>15.457050000000001</v>
      </c>
      <c r="I17" s="45">
        <f t="shared" si="0"/>
        <v>14.732683333333334</v>
      </c>
      <c r="J17" s="47">
        <f t="shared" si="1"/>
        <v>0.71859623630612912</v>
      </c>
      <c r="K17" s="49">
        <f t="shared" si="2"/>
        <v>4.8775652068776501E-2</v>
      </c>
      <c r="L17" s="41">
        <f t="shared" si="3"/>
        <v>3211.7249666666667</v>
      </c>
      <c r="M17" s="51">
        <f t="shared" si="4"/>
        <v>14.732683333333334</v>
      </c>
      <c r="N17" s="42">
        <f t="shared" si="5"/>
        <v>14.73</v>
      </c>
      <c r="O17" s="43">
        <f t="shared" si="6"/>
        <v>3211.14</v>
      </c>
      <c r="Q17" s="29">
        <v>200</v>
      </c>
      <c r="R17" s="33">
        <f t="shared" si="7"/>
        <v>185.27</v>
      </c>
    </row>
    <row r="18" spans="2:18" ht="89.25" customHeight="1" x14ac:dyDescent="0.25">
      <c r="B18" s="40">
        <v>15</v>
      </c>
      <c r="C18" s="59" t="s">
        <v>41</v>
      </c>
      <c r="D18" s="44" t="s">
        <v>24</v>
      </c>
      <c r="E18" s="68">
        <v>30</v>
      </c>
      <c r="F18" s="44">
        <v>45.88</v>
      </c>
      <c r="G18" s="44">
        <f t="shared" si="8"/>
        <v>48.173999999999999</v>
      </c>
      <c r="H18" s="44">
        <f t="shared" si="8"/>
        <v>50.582700000000003</v>
      </c>
      <c r="I18" s="45">
        <f t="shared" si="0"/>
        <v>48.212233333333337</v>
      </c>
      <c r="J18" s="47">
        <f t="shared" si="1"/>
        <v>2.3515831185253337</v>
      </c>
      <c r="K18" s="49">
        <f t="shared" si="2"/>
        <v>4.8775652068776466E-2</v>
      </c>
      <c r="L18" s="41">
        <f t="shared" si="3"/>
        <v>1446.3670000000002</v>
      </c>
      <c r="M18" s="51">
        <f t="shared" si="4"/>
        <v>48.212233333333337</v>
      </c>
      <c r="N18" s="42">
        <f t="shared" si="5"/>
        <v>48.21</v>
      </c>
      <c r="O18" s="43">
        <f t="shared" si="6"/>
        <v>1446.3</v>
      </c>
      <c r="Q18" s="29">
        <v>100</v>
      </c>
      <c r="R18" s="33">
        <f t="shared" si="7"/>
        <v>51.79</v>
      </c>
    </row>
    <row r="19" spans="2:18" ht="103.5" customHeight="1" x14ac:dyDescent="0.25">
      <c r="B19" s="40">
        <v>16</v>
      </c>
      <c r="C19" s="59" t="s">
        <v>42</v>
      </c>
      <c r="D19" s="44" t="s">
        <v>24</v>
      </c>
      <c r="E19" s="68">
        <v>3</v>
      </c>
      <c r="F19" s="44">
        <v>389.98</v>
      </c>
      <c r="G19" s="44">
        <f t="shared" si="8"/>
        <v>409.47900000000004</v>
      </c>
      <c r="H19" s="44">
        <f t="shared" si="8"/>
        <v>429.95295000000004</v>
      </c>
      <c r="I19" s="45">
        <f t="shared" si="0"/>
        <v>409.80398333333341</v>
      </c>
      <c r="J19" s="47">
        <f t="shared" si="1"/>
        <v>19.988456507465347</v>
      </c>
      <c r="K19" s="49">
        <f t="shared" si="2"/>
        <v>4.8775652068776487E-2</v>
      </c>
      <c r="L19" s="41">
        <f t="shared" si="3"/>
        <v>1229.4119500000002</v>
      </c>
      <c r="M19" s="51">
        <f t="shared" si="4"/>
        <v>409.80398333333341</v>
      </c>
      <c r="N19" s="42">
        <f t="shared" si="5"/>
        <v>409.8</v>
      </c>
      <c r="O19" s="43">
        <f t="shared" si="6"/>
        <v>1229.4000000000001</v>
      </c>
      <c r="Q19" s="29"/>
      <c r="R19" s="33"/>
    </row>
    <row r="20" spans="2:18" ht="88.5" customHeight="1" x14ac:dyDescent="0.25">
      <c r="B20" s="40">
        <v>17</v>
      </c>
      <c r="C20" s="59" t="s">
        <v>43</v>
      </c>
      <c r="D20" s="44" t="s">
        <v>24</v>
      </c>
      <c r="E20" s="44">
        <v>190</v>
      </c>
      <c r="F20" s="44">
        <v>44.64</v>
      </c>
      <c r="G20" s="44">
        <f t="shared" si="8"/>
        <v>46.872</v>
      </c>
      <c r="H20" s="44">
        <f t="shared" si="8"/>
        <v>49.215600000000002</v>
      </c>
      <c r="I20" s="45">
        <f t="shared" si="0"/>
        <v>46.909199999999998</v>
      </c>
      <c r="J20" s="47">
        <f t="shared" si="1"/>
        <v>2.2880268180246497</v>
      </c>
      <c r="K20" s="49">
        <f t="shared" si="2"/>
        <v>4.877565206877648E-2</v>
      </c>
      <c r="L20" s="41">
        <f t="shared" si="3"/>
        <v>8912.7479999999996</v>
      </c>
      <c r="M20" s="51">
        <f t="shared" si="4"/>
        <v>46.909199999999998</v>
      </c>
      <c r="N20" s="42">
        <f t="shared" si="5"/>
        <v>46.91</v>
      </c>
      <c r="O20" s="43">
        <f t="shared" si="6"/>
        <v>8912.9</v>
      </c>
      <c r="Q20" s="29"/>
      <c r="R20" s="33"/>
    </row>
    <row r="21" spans="2:18" ht="66.75" customHeight="1" x14ac:dyDescent="0.25">
      <c r="B21" s="40">
        <v>18</v>
      </c>
      <c r="C21" s="59" t="s">
        <v>44</v>
      </c>
      <c r="D21" s="44" t="s">
        <v>24</v>
      </c>
      <c r="E21" s="44">
        <v>70</v>
      </c>
      <c r="F21" s="44">
        <v>41.68</v>
      </c>
      <c r="G21" s="44">
        <f t="shared" si="8"/>
        <v>43.764000000000003</v>
      </c>
      <c r="H21" s="44">
        <f t="shared" si="8"/>
        <v>45.952200000000005</v>
      </c>
      <c r="I21" s="45">
        <f t="shared" si="0"/>
        <v>43.798733333333338</v>
      </c>
      <c r="J21" s="47">
        <f t="shared" si="1"/>
        <v>2.1363117781197913</v>
      </c>
      <c r="K21" s="49">
        <f t="shared" si="2"/>
        <v>4.8775652068776522E-2</v>
      </c>
      <c r="L21" s="41">
        <f t="shared" si="3"/>
        <v>3065.9113333333335</v>
      </c>
      <c r="M21" s="51">
        <f t="shared" si="4"/>
        <v>43.798733333333338</v>
      </c>
      <c r="N21" s="42">
        <f t="shared" si="5"/>
        <v>43.8</v>
      </c>
      <c r="O21" s="43">
        <f t="shared" si="6"/>
        <v>3066</v>
      </c>
      <c r="Q21" s="29"/>
      <c r="R21" s="33"/>
    </row>
    <row r="22" spans="2:18" ht="138.75" customHeight="1" x14ac:dyDescent="0.25">
      <c r="B22" s="40">
        <v>19</v>
      </c>
      <c r="C22" s="59" t="s">
        <v>45</v>
      </c>
      <c r="D22" s="44" t="s">
        <v>24</v>
      </c>
      <c r="E22" s="44">
        <v>171</v>
      </c>
      <c r="F22" s="44">
        <v>276.60000000000002</v>
      </c>
      <c r="G22" s="44">
        <f t="shared" ref="G22:H37" si="9">F22+F22*5%</f>
        <v>290.43</v>
      </c>
      <c r="H22" s="44">
        <f t="shared" si="9"/>
        <v>304.95150000000001</v>
      </c>
      <c r="I22" s="45">
        <f t="shared" si="0"/>
        <v>290.66050000000001</v>
      </c>
      <c r="J22" s="47">
        <f t="shared" si="1"/>
        <v>14.177155418136595</v>
      </c>
      <c r="K22" s="49">
        <f t="shared" si="2"/>
        <v>4.8775652068776439E-2</v>
      </c>
      <c r="L22" s="41">
        <f t="shared" si="3"/>
        <v>49702.945500000002</v>
      </c>
      <c r="M22" s="51">
        <f t="shared" si="4"/>
        <v>290.66050000000001</v>
      </c>
      <c r="N22" s="42">
        <f t="shared" si="5"/>
        <v>290.66000000000003</v>
      </c>
      <c r="O22" s="43">
        <f t="shared" si="6"/>
        <v>49702.86</v>
      </c>
      <c r="Q22" s="29">
        <v>200</v>
      </c>
      <c r="R22" s="33">
        <f t="shared" si="7"/>
        <v>-90.660000000000025</v>
      </c>
    </row>
    <row r="23" spans="2:18" ht="72.75" customHeight="1" x14ac:dyDescent="0.25">
      <c r="B23" s="40">
        <v>20</v>
      </c>
      <c r="C23" s="59" t="s">
        <v>46</v>
      </c>
      <c r="D23" s="44" t="s">
        <v>24</v>
      </c>
      <c r="E23" s="44">
        <v>76</v>
      </c>
      <c r="F23" s="44">
        <v>73.3</v>
      </c>
      <c r="G23" s="44">
        <f t="shared" si="9"/>
        <v>76.965000000000003</v>
      </c>
      <c r="H23" s="44">
        <f t="shared" si="9"/>
        <v>80.813250000000011</v>
      </c>
      <c r="I23" s="45">
        <f t="shared" si="0"/>
        <v>77.026083333333332</v>
      </c>
      <c r="J23" s="47">
        <f t="shared" si="1"/>
        <v>3.7569974408872553</v>
      </c>
      <c r="K23" s="49">
        <f t="shared" si="2"/>
        <v>4.8775652068776557E-2</v>
      </c>
      <c r="L23" s="41">
        <f t="shared" si="3"/>
        <v>5853.9823333333334</v>
      </c>
      <c r="M23" s="51">
        <f t="shared" si="4"/>
        <v>77.026083333333332</v>
      </c>
      <c r="N23" s="42">
        <f t="shared" si="5"/>
        <v>77.03</v>
      </c>
      <c r="O23" s="43">
        <f t="shared" si="6"/>
        <v>5854.28</v>
      </c>
      <c r="Q23" s="29" t="s">
        <v>21</v>
      </c>
      <c r="R23" s="33" t="e">
        <f t="shared" si="7"/>
        <v>#VALUE!</v>
      </c>
    </row>
    <row r="24" spans="2:18" ht="56.25" customHeight="1" x14ac:dyDescent="0.25">
      <c r="B24" s="40">
        <v>21</v>
      </c>
      <c r="C24" s="59" t="s">
        <v>47</v>
      </c>
      <c r="D24" s="44" t="s">
        <v>24</v>
      </c>
      <c r="E24" s="44">
        <v>100</v>
      </c>
      <c r="F24" s="44">
        <v>36.46</v>
      </c>
      <c r="G24" s="44">
        <f t="shared" si="9"/>
        <v>38.283000000000001</v>
      </c>
      <c r="H24" s="44">
        <f t="shared" si="9"/>
        <v>40.197150000000001</v>
      </c>
      <c r="I24" s="45">
        <f t="shared" si="0"/>
        <v>38.313383333333327</v>
      </c>
      <c r="J24" s="47">
        <f t="shared" si="1"/>
        <v>1.8687602550443256</v>
      </c>
      <c r="K24" s="49">
        <f t="shared" si="2"/>
        <v>4.8775652068776473E-2</v>
      </c>
      <c r="L24" s="41">
        <f t="shared" si="3"/>
        <v>3831.3383333333327</v>
      </c>
      <c r="M24" s="51">
        <f t="shared" si="4"/>
        <v>38.313383333333327</v>
      </c>
      <c r="N24" s="42">
        <f t="shared" si="5"/>
        <v>38.31</v>
      </c>
      <c r="O24" s="43">
        <f t="shared" si="6"/>
        <v>3831</v>
      </c>
      <c r="Q24" s="29">
        <v>80</v>
      </c>
      <c r="R24" s="33">
        <f t="shared" si="7"/>
        <v>41.69</v>
      </c>
    </row>
    <row r="25" spans="2:18" ht="94.5" customHeight="1" x14ac:dyDescent="0.25">
      <c r="B25" s="40">
        <v>22</v>
      </c>
      <c r="C25" s="59" t="s">
        <v>48</v>
      </c>
      <c r="D25" s="44" t="s">
        <v>24</v>
      </c>
      <c r="E25" s="44">
        <v>96</v>
      </c>
      <c r="F25" s="44">
        <v>12.12</v>
      </c>
      <c r="G25" s="44">
        <f t="shared" si="9"/>
        <v>12.725999999999999</v>
      </c>
      <c r="H25" s="44">
        <f t="shared" si="9"/>
        <v>13.362299999999999</v>
      </c>
      <c r="I25" s="45">
        <f t="shared" si="0"/>
        <v>12.736099999999999</v>
      </c>
      <c r="J25" s="47">
        <f t="shared" si="1"/>
        <v>0.621211582313144</v>
      </c>
      <c r="K25" s="49">
        <f t="shared" si="2"/>
        <v>4.8775652068776473E-2</v>
      </c>
      <c r="L25" s="41">
        <f t="shared" si="3"/>
        <v>1222.6655999999998</v>
      </c>
      <c r="M25" s="51">
        <f t="shared" si="4"/>
        <v>12.736099999999999</v>
      </c>
      <c r="N25" s="42">
        <f t="shared" si="5"/>
        <v>12.74</v>
      </c>
      <c r="O25" s="43">
        <f t="shared" si="6"/>
        <v>1223.04</v>
      </c>
      <c r="Q25" s="29">
        <v>55</v>
      </c>
      <c r="R25" s="33">
        <f t="shared" si="7"/>
        <v>42.26</v>
      </c>
    </row>
    <row r="26" spans="2:18" ht="75" customHeight="1" x14ac:dyDescent="0.25">
      <c r="B26" s="40">
        <v>23</v>
      </c>
      <c r="C26" s="59" t="s">
        <v>49</v>
      </c>
      <c r="D26" s="44" t="s">
        <v>24</v>
      </c>
      <c r="E26" s="44">
        <v>50</v>
      </c>
      <c r="F26" s="44">
        <v>22.84</v>
      </c>
      <c r="G26" s="44">
        <f t="shared" si="9"/>
        <v>23.981999999999999</v>
      </c>
      <c r="H26" s="44">
        <f t="shared" si="9"/>
        <v>25.181100000000001</v>
      </c>
      <c r="I26" s="45">
        <f t="shared" si="0"/>
        <v>24.001033333333336</v>
      </c>
      <c r="J26" s="47">
        <f t="shared" si="1"/>
        <v>1.1706660511577733</v>
      </c>
      <c r="K26" s="49">
        <f t="shared" si="2"/>
        <v>4.877565206877648E-2</v>
      </c>
      <c r="L26" s="41">
        <f t="shared" si="3"/>
        <v>1200.0516666666667</v>
      </c>
      <c r="M26" s="51">
        <f t="shared" si="4"/>
        <v>24.001033333333336</v>
      </c>
      <c r="N26" s="42">
        <f t="shared" si="5"/>
        <v>24</v>
      </c>
      <c r="O26" s="43">
        <f t="shared" si="6"/>
        <v>1200</v>
      </c>
      <c r="Q26" s="29">
        <v>300</v>
      </c>
      <c r="R26" s="33">
        <f t="shared" si="7"/>
        <v>276</v>
      </c>
    </row>
    <row r="27" spans="2:18" ht="87" customHeight="1" x14ac:dyDescent="0.25">
      <c r="B27" s="40">
        <v>24</v>
      </c>
      <c r="C27" s="59" t="s">
        <v>50</v>
      </c>
      <c r="D27" s="44" t="s">
        <v>24</v>
      </c>
      <c r="E27" s="68">
        <v>56</v>
      </c>
      <c r="F27" s="44">
        <v>364.2</v>
      </c>
      <c r="G27" s="44">
        <f t="shared" si="9"/>
        <v>382.40999999999997</v>
      </c>
      <c r="H27" s="44">
        <f t="shared" si="9"/>
        <v>401.53049999999996</v>
      </c>
      <c r="I27" s="45">
        <f t="shared" si="0"/>
        <v>382.71350000000001</v>
      </c>
      <c r="J27" s="47">
        <f t="shared" si="1"/>
        <v>18.667100518023666</v>
      </c>
      <c r="K27" s="49">
        <f t="shared" si="2"/>
        <v>4.8775652068776425E-2</v>
      </c>
      <c r="L27" s="41">
        <f t="shared" si="3"/>
        <v>21431.956000000002</v>
      </c>
      <c r="M27" s="51">
        <f t="shared" si="4"/>
        <v>382.71350000000001</v>
      </c>
      <c r="N27" s="42">
        <f t="shared" si="5"/>
        <v>382.71</v>
      </c>
      <c r="O27" s="43">
        <f t="shared" si="6"/>
        <v>21431.759999999998</v>
      </c>
      <c r="Q27" s="29">
        <v>300</v>
      </c>
      <c r="R27" s="33">
        <f t="shared" si="7"/>
        <v>-82.70999999999998</v>
      </c>
    </row>
    <row r="28" spans="2:18" ht="64.5" customHeight="1" x14ac:dyDescent="0.25">
      <c r="B28" s="40">
        <v>25</v>
      </c>
      <c r="C28" s="59" t="s">
        <v>51</v>
      </c>
      <c r="D28" s="44" t="s">
        <v>24</v>
      </c>
      <c r="E28" s="68">
        <v>61</v>
      </c>
      <c r="F28" s="44">
        <v>288.42</v>
      </c>
      <c r="G28" s="44">
        <f t="shared" si="9"/>
        <v>302.84100000000001</v>
      </c>
      <c r="H28" s="44">
        <f t="shared" si="9"/>
        <v>317.98304999999999</v>
      </c>
      <c r="I28" s="45">
        <f t="shared" si="0"/>
        <v>303.08134999999999</v>
      </c>
      <c r="J28" s="47">
        <f t="shared" si="1"/>
        <v>14.782990476135051</v>
      </c>
      <c r="K28" s="49">
        <f t="shared" si="2"/>
        <v>4.8775652068776425E-2</v>
      </c>
      <c r="L28" s="41">
        <f t="shared" si="3"/>
        <v>18487.962349999998</v>
      </c>
      <c r="M28" s="51">
        <f t="shared" si="4"/>
        <v>303.08134999999999</v>
      </c>
      <c r="N28" s="42">
        <f t="shared" si="5"/>
        <v>303.08</v>
      </c>
      <c r="O28" s="43">
        <f t="shared" si="6"/>
        <v>18487.88</v>
      </c>
      <c r="Q28" s="29">
        <v>75</v>
      </c>
      <c r="R28" s="33">
        <f t="shared" si="7"/>
        <v>-228.07999999999998</v>
      </c>
    </row>
    <row r="29" spans="2:18" ht="60" x14ac:dyDescent="0.25">
      <c r="B29" s="40">
        <v>26</v>
      </c>
      <c r="C29" s="59" t="s">
        <v>52</v>
      </c>
      <c r="D29" s="44" t="s">
        <v>24</v>
      </c>
      <c r="E29" s="68">
        <v>7</v>
      </c>
      <c r="F29" s="44">
        <v>346.44</v>
      </c>
      <c r="G29" s="44">
        <f t="shared" si="9"/>
        <v>363.762</v>
      </c>
      <c r="H29" s="44">
        <f t="shared" si="9"/>
        <v>381.95010000000002</v>
      </c>
      <c r="I29" s="45">
        <f t="shared" si="0"/>
        <v>364.05070000000001</v>
      </c>
      <c r="J29" s="47">
        <f t="shared" si="1"/>
        <v>17.756810278594532</v>
      </c>
      <c r="K29" s="49">
        <f t="shared" si="2"/>
        <v>4.8775652068776494E-2</v>
      </c>
      <c r="L29" s="41">
        <f t="shared" si="3"/>
        <v>2548.3549000000003</v>
      </c>
      <c r="M29" s="51">
        <f t="shared" si="4"/>
        <v>364.05070000000006</v>
      </c>
      <c r="N29" s="42">
        <f t="shared" si="5"/>
        <v>364.05</v>
      </c>
      <c r="O29" s="43">
        <f t="shared" si="6"/>
        <v>2548.35</v>
      </c>
      <c r="Q29" s="29">
        <v>75</v>
      </c>
      <c r="R29" s="33">
        <f t="shared" si="7"/>
        <v>-289.05</v>
      </c>
    </row>
    <row r="30" spans="2:18" ht="90" x14ac:dyDescent="0.25">
      <c r="B30" s="40">
        <v>27</v>
      </c>
      <c r="C30" s="59" t="s">
        <v>53</v>
      </c>
      <c r="D30" s="44" t="s">
        <v>24</v>
      </c>
      <c r="E30" s="68">
        <v>3</v>
      </c>
      <c r="F30" s="44">
        <v>258.45999999999998</v>
      </c>
      <c r="G30" s="44">
        <f t="shared" si="9"/>
        <v>271.38299999999998</v>
      </c>
      <c r="H30" s="44">
        <f t="shared" si="9"/>
        <v>284.95214999999996</v>
      </c>
      <c r="I30" s="45">
        <f t="shared" si="0"/>
        <v>271.59838333333329</v>
      </c>
      <c r="J30" s="47">
        <f t="shared" si="1"/>
        <v>13.247388247908834</v>
      </c>
      <c r="K30" s="49">
        <f t="shared" si="2"/>
        <v>4.8775652068776439E-2</v>
      </c>
      <c r="L30" s="41">
        <f t="shared" si="3"/>
        <v>814.79514999999992</v>
      </c>
      <c r="M30" s="51">
        <f t="shared" si="4"/>
        <v>271.59838333333329</v>
      </c>
      <c r="N30" s="42">
        <f t="shared" si="5"/>
        <v>271.60000000000002</v>
      </c>
      <c r="O30" s="43">
        <f t="shared" si="6"/>
        <v>814.8</v>
      </c>
      <c r="Q30" s="29">
        <v>75</v>
      </c>
      <c r="R30" s="33">
        <f t="shared" si="7"/>
        <v>-196.60000000000002</v>
      </c>
    </row>
    <row r="31" spans="2:18" ht="56.25" customHeight="1" x14ac:dyDescent="0.25">
      <c r="B31" s="40">
        <v>28</v>
      </c>
      <c r="C31" s="59" t="s">
        <v>54</v>
      </c>
      <c r="D31" s="44" t="s">
        <v>25</v>
      </c>
      <c r="E31" s="44">
        <v>30</v>
      </c>
      <c r="F31" s="44">
        <v>158.47999999999999</v>
      </c>
      <c r="G31" s="44">
        <f t="shared" si="9"/>
        <v>166.404</v>
      </c>
      <c r="H31" s="44">
        <f t="shared" si="9"/>
        <v>174.7242</v>
      </c>
      <c r="I31" s="45">
        <f t="shared" si="0"/>
        <v>166.53606666666667</v>
      </c>
      <c r="J31" s="47">
        <f t="shared" si="1"/>
        <v>8.1229052446358985</v>
      </c>
      <c r="K31" s="49">
        <f t="shared" si="2"/>
        <v>4.877565206877648E-2</v>
      </c>
      <c r="L31" s="41">
        <f t="shared" si="3"/>
        <v>4996.0820000000003</v>
      </c>
      <c r="M31" s="51">
        <f t="shared" si="4"/>
        <v>166.53606666666667</v>
      </c>
      <c r="N31" s="42">
        <f t="shared" si="5"/>
        <v>166.54</v>
      </c>
      <c r="O31" s="43">
        <f t="shared" si="6"/>
        <v>4996.2</v>
      </c>
      <c r="Q31" s="29">
        <v>100</v>
      </c>
      <c r="R31" s="33">
        <f t="shared" si="7"/>
        <v>-66.539999999999992</v>
      </c>
    </row>
    <row r="32" spans="2:18" ht="68.25" customHeight="1" x14ac:dyDescent="0.25">
      <c r="B32" s="40">
        <v>29</v>
      </c>
      <c r="C32" s="59" t="s">
        <v>55</v>
      </c>
      <c r="D32" s="44" t="s">
        <v>24</v>
      </c>
      <c r="E32" s="44">
        <v>60</v>
      </c>
      <c r="F32" s="44">
        <v>22.3</v>
      </c>
      <c r="G32" s="44">
        <f t="shared" si="9"/>
        <v>23.414999999999999</v>
      </c>
      <c r="H32" s="44">
        <f t="shared" si="9"/>
        <v>24.585749999999997</v>
      </c>
      <c r="I32" s="45">
        <f t="shared" si="0"/>
        <v>23.433583333333331</v>
      </c>
      <c r="J32" s="47">
        <f t="shared" si="1"/>
        <v>1.142988307391344</v>
      </c>
      <c r="K32" s="49">
        <f t="shared" si="2"/>
        <v>4.8775652068776397E-2</v>
      </c>
      <c r="L32" s="41">
        <f t="shared" si="3"/>
        <v>1406.0149999999999</v>
      </c>
      <c r="M32" s="51">
        <f t="shared" si="4"/>
        <v>23.433583333333331</v>
      </c>
      <c r="N32" s="42">
        <f t="shared" si="5"/>
        <v>23.43</v>
      </c>
      <c r="O32" s="43">
        <f t="shared" si="6"/>
        <v>1405.8</v>
      </c>
      <c r="Q32" s="29">
        <v>300</v>
      </c>
      <c r="R32" s="33">
        <f t="shared" si="7"/>
        <v>276.57</v>
      </c>
    </row>
    <row r="33" spans="2:18" ht="74.25" customHeight="1" x14ac:dyDescent="0.25">
      <c r="B33" s="40">
        <v>30</v>
      </c>
      <c r="C33" s="59" t="s">
        <v>56</v>
      </c>
      <c r="D33" s="44" t="s">
        <v>24</v>
      </c>
      <c r="E33" s="68">
        <v>10</v>
      </c>
      <c r="F33" s="44">
        <v>166.44</v>
      </c>
      <c r="G33" s="44">
        <f t="shared" si="9"/>
        <v>174.762</v>
      </c>
      <c r="H33" s="44">
        <f t="shared" si="9"/>
        <v>183.5001</v>
      </c>
      <c r="I33" s="45">
        <f t="shared" si="0"/>
        <v>174.9007</v>
      </c>
      <c r="J33" s="47">
        <f t="shared" si="1"/>
        <v>8.5308956897854546</v>
      </c>
      <c r="K33" s="49">
        <f t="shared" si="2"/>
        <v>4.877565206877648E-2</v>
      </c>
      <c r="L33" s="41">
        <f t="shared" si="3"/>
        <v>1749.0070000000001</v>
      </c>
      <c r="M33" s="51">
        <f t="shared" si="4"/>
        <v>174.9007</v>
      </c>
      <c r="N33" s="42">
        <f t="shared" si="5"/>
        <v>174.9</v>
      </c>
      <c r="O33" s="43">
        <f t="shared" si="6"/>
        <v>1749</v>
      </c>
      <c r="Q33" s="29">
        <v>1800</v>
      </c>
      <c r="R33" s="33">
        <f t="shared" si="7"/>
        <v>1625.1</v>
      </c>
    </row>
    <row r="34" spans="2:18" ht="52.5" customHeight="1" x14ac:dyDescent="0.25">
      <c r="B34" s="40">
        <v>31</v>
      </c>
      <c r="C34" s="59" t="s">
        <v>57</v>
      </c>
      <c r="D34" s="44" t="s">
        <v>87</v>
      </c>
      <c r="E34" s="67">
        <v>25</v>
      </c>
      <c r="F34" s="44">
        <v>972</v>
      </c>
      <c r="G34" s="44">
        <f t="shared" si="9"/>
        <v>1020.6</v>
      </c>
      <c r="H34" s="44">
        <f t="shared" si="9"/>
        <v>1071.6300000000001</v>
      </c>
      <c r="I34" s="45">
        <f t="shared" si="0"/>
        <v>1021.41</v>
      </c>
      <c r="J34" s="47">
        <f t="shared" si="1"/>
        <v>49.819938779569021</v>
      </c>
      <c r="K34" s="49">
        <f t="shared" si="2"/>
        <v>4.8775652068776515E-2</v>
      </c>
      <c r="L34" s="41">
        <f t="shared" si="3"/>
        <v>25535.25</v>
      </c>
      <c r="M34" s="51">
        <f t="shared" si="4"/>
        <v>1021.41</v>
      </c>
      <c r="N34" s="42">
        <f t="shared" si="5"/>
        <v>1021.41</v>
      </c>
      <c r="O34" s="43">
        <f t="shared" si="6"/>
        <v>25535.25</v>
      </c>
      <c r="Q34" s="29">
        <v>150</v>
      </c>
      <c r="R34" s="33">
        <f t="shared" si="7"/>
        <v>-871.41</v>
      </c>
    </row>
    <row r="35" spans="2:18" ht="81" customHeight="1" x14ac:dyDescent="0.25">
      <c r="B35" s="40">
        <v>32</v>
      </c>
      <c r="C35" s="59" t="s">
        <v>58</v>
      </c>
      <c r="D35" s="44" t="s">
        <v>24</v>
      </c>
      <c r="E35" s="44">
        <v>306</v>
      </c>
      <c r="F35" s="44">
        <v>12.32</v>
      </c>
      <c r="G35" s="44">
        <f t="shared" si="9"/>
        <v>12.936</v>
      </c>
      <c r="H35" s="44">
        <f t="shared" si="9"/>
        <v>13.582800000000001</v>
      </c>
      <c r="I35" s="45">
        <f t="shared" si="0"/>
        <v>12.946266666666666</v>
      </c>
      <c r="J35" s="47">
        <f t="shared" si="1"/>
        <v>0.63146259852293196</v>
      </c>
      <c r="K35" s="49">
        <f t="shared" si="2"/>
        <v>4.877565206877648E-2</v>
      </c>
      <c r="L35" s="41">
        <f t="shared" si="3"/>
        <v>3961.5576000000001</v>
      </c>
      <c r="M35" s="51">
        <f t="shared" si="4"/>
        <v>12.946266666666666</v>
      </c>
      <c r="N35" s="42">
        <f t="shared" si="5"/>
        <v>12.95</v>
      </c>
      <c r="O35" s="43">
        <f t="shared" si="6"/>
        <v>3962.7</v>
      </c>
      <c r="Q35" s="29">
        <v>200</v>
      </c>
      <c r="R35" s="33">
        <f t="shared" si="7"/>
        <v>187.05</v>
      </c>
    </row>
    <row r="36" spans="2:18" ht="107.25" customHeight="1" x14ac:dyDescent="0.25">
      <c r="B36" s="40">
        <v>33</v>
      </c>
      <c r="C36" s="59" t="s">
        <v>59</v>
      </c>
      <c r="D36" s="44" t="s">
        <v>24</v>
      </c>
      <c r="E36" s="44">
        <v>401</v>
      </c>
      <c r="F36" s="44">
        <v>20.100000000000001</v>
      </c>
      <c r="G36" s="44">
        <f t="shared" si="9"/>
        <v>21.105</v>
      </c>
      <c r="H36" s="44">
        <f t="shared" si="9"/>
        <v>22.160250000000001</v>
      </c>
      <c r="I36" s="45">
        <f t="shared" si="0"/>
        <v>21.121750000000002</v>
      </c>
      <c r="J36" s="47">
        <f t="shared" si="1"/>
        <v>1.0302271290836793</v>
      </c>
      <c r="K36" s="49">
        <f t="shared" si="2"/>
        <v>4.8775652068776459E-2</v>
      </c>
      <c r="L36" s="41">
        <f t="shared" si="3"/>
        <v>8469.821750000001</v>
      </c>
      <c r="M36" s="51">
        <f t="shared" si="4"/>
        <v>21.121750000000002</v>
      </c>
      <c r="N36" s="42">
        <f t="shared" si="5"/>
        <v>21.12</v>
      </c>
      <c r="O36" s="43">
        <f t="shared" si="6"/>
        <v>8469.1200000000008</v>
      </c>
      <c r="Q36" s="29"/>
      <c r="R36" s="33"/>
    </row>
    <row r="37" spans="2:18" ht="36" customHeight="1" x14ac:dyDescent="0.25">
      <c r="B37" s="40">
        <v>34</v>
      </c>
      <c r="C37" s="59" t="s">
        <v>60</v>
      </c>
      <c r="D37" s="44" t="s">
        <v>26</v>
      </c>
      <c r="E37" s="44">
        <v>250</v>
      </c>
      <c r="F37" s="44">
        <v>33.28</v>
      </c>
      <c r="G37" s="44">
        <f t="shared" si="9"/>
        <v>34.944000000000003</v>
      </c>
      <c r="H37" s="44">
        <f t="shared" si="9"/>
        <v>36.691200000000002</v>
      </c>
      <c r="I37" s="45">
        <f t="shared" si="0"/>
        <v>34.971733333333333</v>
      </c>
      <c r="J37" s="47">
        <f t="shared" si="1"/>
        <v>1.7057690973086992</v>
      </c>
      <c r="K37" s="49">
        <f t="shared" si="2"/>
        <v>4.8775652068776473E-2</v>
      </c>
      <c r="L37" s="41">
        <f t="shared" si="3"/>
        <v>8742.9333333333325</v>
      </c>
      <c r="M37" s="51">
        <f t="shared" si="4"/>
        <v>34.971733333333333</v>
      </c>
      <c r="N37" s="42">
        <f t="shared" si="5"/>
        <v>34.97</v>
      </c>
      <c r="O37" s="43">
        <f t="shared" si="6"/>
        <v>8742.5</v>
      </c>
      <c r="Q37" s="29">
        <v>250</v>
      </c>
      <c r="R37" s="33">
        <f t="shared" si="7"/>
        <v>215.03</v>
      </c>
    </row>
    <row r="38" spans="2:18" ht="45.75" customHeight="1" x14ac:dyDescent="0.25">
      <c r="B38" s="40">
        <v>35</v>
      </c>
      <c r="C38" s="59" t="s">
        <v>61</v>
      </c>
      <c r="D38" s="44" t="s">
        <v>26</v>
      </c>
      <c r="E38" s="44">
        <v>311</v>
      </c>
      <c r="F38" s="44">
        <v>17.3</v>
      </c>
      <c r="G38" s="44">
        <f t="shared" ref="G38:H53" si="10">F38+F38*5%</f>
        <v>18.164999999999999</v>
      </c>
      <c r="H38" s="44">
        <f t="shared" si="10"/>
        <v>19.073249999999998</v>
      </c>
      <c r="I38" s="45">
        <f t="shared" si="0"/>
        <v>18.179416666666668</v>
      </c>
      <c r="J38" s="47">
        <f t="shared" si="1"/>
        <v>0.886712902146648</v>
      </c>
      <c r="K38" s="49">
        <f t="shared" si="2"/>
        <v>4.8775652068776383E-2</v>
      </c>
      <c r="L38" s="41">
        <f t="shared" si="3"/>
        <v>5653.7985833333341</v>
      </c>
      <c r="M38" s="51">
        <f t="shared" si="4"/>
        <v>18.179416666666668</v>
      </c>
      <c r="N38" s="42">
        <f t="shared" si="5"/>
        <v>18.18</v>
      </c>
      <c r="O38" s="43">
        <f t="shared" si="6"/>
        <v>5653.98</v>
      </c>
      <c r="Q38" s="29">
        <v>250</v>
      </c>
      <c r="R38" s="33">
        <f t="shared" si="7"/>
        <v>231.82</v>
      </c>
    </row>
    <row r="39" spans="2:18" ht="60.75" customHeight="1" x14ac:dyDescent="0.25">
      <c r="B39" s="40">
        <v>36</v>
      </c>
      <c r="C39" s="59" t="s">
        <v>62</v>
      </c>
      <c r="D39" s="44" t="s">
        <v>26</v>
      </c>
      <c r="E39" s="68">
        <v>160</v>
      </c>
      <c r="F39" s="44">
        <v>39.119999999999997</v>
      </c>
      <c r="G39" s="44">
        <f t="shared" si="10"/>
        <v>41.076000000000001</v>
      </c>
      <c r="H39" s="44">
        <f t="shared" si="10"/>
        <v>43.129800000000003</v>
      </c>
      <c r="I39" s="45">
        <f t="shared" si="0"/>
        <v>41.108600000000003</v>
      </c>
      <c r="J39" s="47">
        <f t="shared" si="1"/>
        <v>2.0050987706345067</v>
      </c>
      <c r="K39" s="49">
        <f t="shared" si="2"/>
        <v>4.8775652068776522E-2</v>
      </c>
      <c r="L39" s="41">
        <f t="shared" si="3"/>
        <v>6577.3760000000002</v>
      </c>
      <c r="M39" s="51">
        <f t="shared" si="4"/>
        <v>41.108600000000003</v>
      </c>
      <c r="N39" s="42">
        <f t="shared" si="5"/>
        <v>41.11</v>
      </c>
      <c r="O39" s="43">
        <f t="shared" si="6"/>
        <v>6577.6</v>
      </c>
      <c r="Q39" s="29"/>
      <c r="R39" s="33"/>
    </row>
    <row r="40" spans="2:18" ht="62.25" customHeight="1" x14ac:dyDescent="0.25">
      <c r="B40" s="40">
        <v>37</v>
      </c>
      <c r="C40" s="59" t="s">
        <v>63</v>
      </c>
      <c r="D40" s="44" t="s">
        <v>26</v>
      </c>
      <c r="E40" s="68">
        <v>20</v>
      </c>
      <c r="F40" s="44">
        <v>46.88</v>
      </c>
      <c r="G40" s="44">
        <f t="shared" si="10"/>
        <v>49.224000000000004</v>
      </c>
      <c r="H40" s="44">
        <f t="shared" si="10"/>
        <v>51.685200000000002</v>
      </c>
      <c r="I40" s="45">
        <f t="shared" si="0"/>
        <v>49.263066666666674</v>
      </c>
      <c r="J40" s="47">
        <f t="shared" si="1"/>
        <v>2.4028381995742727</v>
      </c>
      <c r="K40" s="49">
        <f t="shared" si="2"/>
        <v>4.8775652068776452E-2</v>
      </c>
      <c r="L40" s="41">
        <f t="shared" si="3"/>
        <v>985.26133333333348</v>
      </c>
      <c r="M40" s="51">
        <f t="shared" si="4"/>
        <v>49.263066666666674</v>
      </c>
      <c r="N40" s="42">
        <f t="shared" si="5"/>
        <v>49.26</v>
      </c>
      <c r="O40" s="43">
        <f t="shared" si="6"/>
        <v>985.2</v>
      </c>
      <c r="Q40" s="29"/>
      <c r="R40" s="33"/>
    </row>
    <row r="41" spans="2:18" ht="60.75" customHeight="1" x14ac:dyDescent="0.25">
      <c r="B41" s="40">
        <v>38</v>
      </c>
      <c r="C41" s="59" t="s">
        <v>64</v>
      </c>
      <c r="D41" s="44" t="s">
        <v>24</v>
      </c>
      <c r="E41" s="68">
        <v>20</v>
      </c>
      <c r="F41" s="44">
        <v>177.12</v>
      </c>
      <c r="G41" s="44">
        <f t="shared" si="10"/>
        <v>185.976</v>
      </c>
      <c r="H41" s="44">
        <f t="shared" si="10"/>
        <v>195.2748</v>
      </c>
      <c r="I41" s="45">
        <f t="shared" si="0"/>
        <v>186.12360000000001</v>
      </c>
      <c r="J41" s="47">
        <f t="shared" si="1"/>
        <v>9.0782999553881201</v>
      </c>
      <c r="K41" s="49">
        <f t="shared" si="2"/>
        <v>4.8775652068776446E-2</v>
      </c>
      <c r="L41" s="41">
        <f t="shared" si="3"/>
        <v>3722.4720000000002</v>
      </c>
      <c r="M41" s="51">
        <f t="shared" si="4"/>
        <v>186.12360000000001</v>
      </c>
      <c r="N41" s="42">
        <f t="shared" si="5"/>
        <v>186.12</v>
      </c>
      <c r="O41" s="43">
        <f t="shared" si="6"/>
        <v>3722.4</v>
      </c>
      <c r="Q41" s="29">
        <v>20</v>
      </c>
      <c r="R41" s="33">
        <f t="shared" si="7"/>
        <v>-166.12</v>
      </c>
    </row>
    <row r="42" spans="2:18" ht="51.75" customHeight="1" x14ac:dyDescent="0.25">
      <c r="B42" s="40">
        <v>39</v>
      </c>
      <c r="C42" s="59" t="s">
        <v>65</v>
      </c>
      <c r="D42" s="44" t="s">
        <v>24</v>
      </c>
      <c r="E42" s="44">
        <v>33</v>
      </c>
      <c r="F42" s="44">
        <v>36.380000000000003</v>
      </c>
      <c r="G42" s="44">
        <f t="shared" si="10"/>
        <v>38.199000000000005</v>
      </c>
      <c r="H42" s="44">
        <f t="shared" si="10"/>
        <v>40.108950000000007</v>
      </c>
      <c r="I42" s="45">
        <f t="shared" si="0"/>
        <v>38.229316666666669</v>
      </c>
      <c r="J42" s="47">
        <f t="shared" si="1"/>
        <v>1.8646598485604129</v>
      </c>
      <c r="K42" s="49">
        <f t="shared" si="2"/>
        <v>4.8775652068776522E-2</v>
      </c>
      <c r="L42" s="41">
        <f t="shared" si="3"/>
        <v>1261.56745</v>
      </c>
      <c r="M42" s="51">
        <f t="shared" si="4"/>
        <v>38.229316666666669</v>
      </c>
      <c r="N42" s="42">
        <f t="shared" si="5"/>
        <v>38.229999999999997</v>
      </c>
      <c r="O42" s="43">
        <f t="shared" si="6"/>
        <v>1261.5899999999999</v>
      </c>
      <c r="Q42" s="29"/>
      <c r="R42" s="33"/>
    </row>
    <row r="43" spans="2:18" ht="60" customHeight="1" x14ac:dyDescent="0.25">
      <c r="B43" s="40">
        <v>40</v>
      </c>
      <c r="C43" s="59" t="s">
        <v>66</v>
      </c>
      <c r="D43" s="44" t="s">
        <v>87</v>
      </c>
      <c r="E43" s="44">
        <v>50</v>
      </c>
      <c r="F43" s="44">
        <v>318</v>
      </c>
      <c r="G43" s="44">
        <f t="shared" si="10"/>
        <v>333.9</v>
      </c>
      <c r="H43" s="44">
        <f t="shared" si="10"/>
        <v>350.59499999999997</v>
      </c>
      <c r="I43" s="45">
        <f t="shared" si="0"/>
        <v>334.16499999999996</v>
      </c>
      <c r="J43" s="47">
        <f t="shared" si="1"/>
        <v>16.299115773562672</v>
      </c>
      <c r="K43" s="49">
        <f t="shared" si="2"/>
        <v>4.8775652068776425E-2</v>
      </c>
      <c r="L43" s="41">
        <f t="shared" si="3"/>
        <v>16708.25</v>
      </c>
      <c r="M43" s="51">
        <f t="shared" si="4"/>
        <v>334.16500000000002</v>
      </c>
      <c r="N43" s="42">
        <f t="shared" si="5"/>
        <v>334.17</v>
      </c>
      <c r="O43" s="43">
        <f t="shared" si="6"/>
        <v>16708.5</v>
      </c>
      <c r="Q43" s="29">
        <v>30</v>
      </c>
      <c r="R43" s="33">
        <f t="shared" si="7"/>
        <v>-304.17</v>
      </c>
    </row>
    <row r="44" spans="2:18" ht="95.25" customHeight="1" x14ac:dyDescent="0.25">
      <c r="B44" s="40">
        <v>41</v>
      </c>
      <c r="C44" s="59" t="s">
        <v>67</v>
      </c>
      <c r="D44" s="44" t="s">
        <v>24</v>
      </c>
      <c r="E44" s="44">
        <v>28</v>
      </c>
      <c r="F44" s="44">
        <v>273.3</v>
      </c>
      <c r="G44" s="44">
        <f t="shared" si="10"/>
        <v>286.96500000000003</v>
      </c>
      <c r="H44" s="44">
        <f t="shared" si="10"/>
        <v>301.31325000000004</v>
      </c>
      <c r="I44" s="45">
        <f t="shared" si="0"/>
        <v>287.19275000000005</v>
      </c>
      <c r="J44" s="47">
        <f t="shared" si="1"/>
        <v>14.008013650675116</v>
      </c>
      <c r="K44" s="49">
        <f t="shared" si="2"/>
        <v>4.8775652068776501E-2</v>
      </c>
      <c r="L44" s="41">
        <f t="shared" si="3"/>
        <v>8041.3970000000008</v>
      </c>
      <c r="M44" s="51">
        <f t="shared" si="4"/>
        <v>287.19275000000005</v>
      </c>
      <c r="N44" s="42">
        <f t="shared" si="5"/>
        <v>287.19</v>
      </c>
      <c r="O44" s="43">
        <f t="shared" si="6"/>
        <v>8041.32</v>
      </c>
      <c r="Q44" s="29" t="s">
        <v>21</v>
      </c>
      <c r="R44" s="33" t="e">
        <f t="shared" si="7"/>
        <v>#VALUE!</v>
      </c>
    </row>
    <row r="45" spans="2:18" ht="73.5" customHeight="1" x14ac:dyDescent="0.25">
      <c r="B45" s="40">
        <v>42</v>
      </c>
      <c r="C45" s="59" t="s">
        <v>68</v>
      </c>
      <c r="D45" s="44" t="s">
        <v>88</v>
      </c>
      <c r="E45" s="68">
        <v>5</v>
      </c>
      <c r="F45" s="44">
        <v>2400</v>
      </c>
      <c r="G45" s="44">
        <f t="shared" si="10"/>
        <v>2520</v>
      </c>
      <c r="H45" s="44">
        <f t="shared" si="10"/>
        <v>2646</v>
      </c>
      <c r="I45" s="45">
        <f t="shared" si="0"/>
        <v>2522</v>
      </c>
      <c r="J45" s="47">
        <f t="shared" si="1"/>
        <v>123.01219451745425</v>
      </c>
      <c r="K45" s="49">
        <f t="shared" si="2"/>
        <v>4.8775652068776466E-2</v>
      </c>
      <c r="L45" s="41">
        <f t="shared" si="3"/>
        <v>12610</v>
      </c>
      <c r="M45" s="51">
        <f t="shared" si="4"/>
        <v>2522</v>
      </c>
      <c r="N45" s="42">
        <f t="shared" si="5"/>
        <v>2522</v>
      </c>
      <c r="O45" s="43">
        <f t="shared" si="6"/>
        <v>12610</v>
      </c>
      <c r="Q45" s="29">
        <v>60</v>
      </c>
      <c r="R45" s="33">
        <f t="shared" si="7"/>
        <v>-2462</v>
      </c>
    </row>
    <row r="46" spans="2:18" ht="66" customHeight="1" x14ac:dyDescent="0.25">
      <c r="B46" s="40">
        <v>43</v>
      </c>
      <c r="C46" s="59" t="s">
        <v>69</v>
      </c>
      <c r="D46" s="44" t="s">
        <v>88</v>
      </c>
      <c r="E46" s="68">
        <v>3</v>
      </c>
      <c r="F46" s="44">
        <v>3124</v>
      </c>
      <c r="G46" s="44">
        <f t="shared" si="10"/>
        <v>3280.2</v>
      </c>
      <c r="H46" s="44">
        <f t="shared" si="10"/>
        <v>3444.21</v>
      </c>
      <c r="I46" s="45">
        <f t="shared" si="0"/>
        <v>3282.8033333333333</v>
      </c>
      <c r="J46" s="47">
        <f t="shared" si="1"/>
        <v>160.12087319688629</v>
      </c>
      <c r="K46" s="49">
        <f t="shared" si="2"/>
        <v>4.8775652068776473E-2</v>
      </c>
      <c r="L46" s="41">
        <f t="shared" si="3"/>
        <v>9848.41</v>
      </c>
      <c r="M46" s="51">
        <f t="shared" si="4"/>
        <v>3282.8033333333333</v>
      </c>
      <c r="N46" s="42">
        <f t="shared" si="5"/>
        <v>3282.8</v>
      </c>
      <c r="O46" s="43">
        <f t="shared" si="6"/>
        <v>9848.4</v>
      </c>
      <c r="Q46" s="29">
        <v>100</v>
      </c>
      <c r="R46" s="33">
        <f t="shared" si="7"/>
        <v>-3182.8</v>
      </c>
    </row>
    <row r="47" spans="2:18" ht="57" customHeight="1" x14ac:dyDescent="0.25">
      <c r="B47" s="40">
        <v>44</v>
      </c>
      <c r="C47" s="59" t="s">
        <v>70</v>
      </c>
      <c r="D47" s="44" t="s">
        <v>24</v>
      </c>
      <c r="E47" s="44">
        <v>20</v>
      </c>
      <c r="F47" s="44">
        <v>126.08</v>
      </c>
      <c r="G47" s="44">
        <f t="shared" si="10"/>
        <v>132.38399999999999</v>
      </c>
      <c r="H47" s="44">
        <f t="shared" si="10"/>
        <v>139.00319999999999</v>
      </c>
      <c r="I47" s="45">
        <f t="shared" si="0"/>
        <v>132.48906666666667</v>
      </c>
      <c r="J47" s="47">
        <f t="shared" si="1"/>
        <v>6.4622406186502603</v>
      </c>
      <c r="K47" s="49">
        <f t="shared" si="2"/>
        <v>4.8775652068776446E-2</v>
      </c>
      <c r="L47" s="41">
        <f t="shared" si="3"/>
        <v>2649.7813333333334</v>
      </c>
      <c r="M47" s="51">
        <f t="shared" si="4"/>
        <v>132.48906666666667</v>
      </c>
      <c r="N47" s="42">
        <f t="shared" si="5"/>
        <v>132.49</v>
      </c>
      <c r="O47" s="43">
        <f t="shared" si="6"/>
        <v>2649.8</v>
      </c>
      <c r="Q47" s="29">
        <v>50</v>
      </c>
      <c r="R47" s="33">
        <f t="shared" si="7"/>
        <v>-82.490000000000009</v>
      </c>
    </row>
    <row r="48" spans="2:18" ht="96" customHeight="1" x14ac:dyDescent="0.25">
      <c r="B48" s="40">
        <v>45</v>
      </c>
      <c r="C48" s="59" t="s">
        <v>71</v>
      </c>
      <c r="D48" s="44" t="s">
        <v>87</v>
      </c>
      <c r="E48" s="44">
        <v>4</v>
      </c>
      <c r="F48" s="44">
        <v>2470</v>
      </c>
      <c r="G48" s="44">
        <f t="shared" si="10"/>
        <v>2593.5</v>
      </c>
      <c r="H48" s="44">
        <f t="shared" si="10"/>
        <v>2723.1750000000002</v>
      </c>
      <c r="I48" s="45">
        <f t="shared" si="0"/>
        <v>2595.5583333333334</v>
      </c>
      <c r="J48" s="47">
        <f t="shared" si="1"/>
        <v>126.60005019088008</v>
      </c>
      <c r="K48" s="49">
        <f t="shared" si="2"/>
        <v>4.8775652068776501E-2</v>
      </c>
      <c r="L48" s="41">
        <f t="shared" si="3"/>
        <v>10382.233333333334</v>
      </c>
      <c r="M48" s="51">
        <f t="shared" si="4"/>
        <v>2595.5583333333334</v>
      </c>
      <c r="N48" s="42">
        <f t="shared" si="5"/>
        <v>2595.56</v>
      </c>
      <c r="O48" s="43">
        <f t="shared" si="6"/>
        <v>10382.24</v>
      </c>
      <c r="Q48" s="29">
        <v>100</v>
      </c>
      <c r="R48" s="33">
        <f t="shared" si="7"/>
        <v>-2495.56</v>
      </c>
    </row>
    <row r="49" spans="2:18" ht="76.5" customHeight="1" x14ac:dyDescent="0.25">
      <c r="B49" s="40">
        <v>46</v>
      </c>
      <c r="C49" s="59" t="s">
        <v>72</v>
      </c>
      <c r="D49" s="44" t="s">
        <v>24</v>
      </c>
      <c r="E49" s="44">
        <v>200</v>
      </c>
      <c r="F49" s="44">
        <v>25.78</v>
      </c>
      <c r="G49" s="44">
        <f t="shared" si="10"/>
        <v>27.069000000000003</v>
      </c>
      <c r="H49" s="44">
        <f t="shared" si="10"/>
        <v>28.422450000000001</v>
      </c>
      <c r="I49" s="45">
        <f t="shared" si="0"/>
        <v>27.090483333333335</v>
      </c>
      <c r="J49" s="47">
        <f t="shared" si="1"/>
        <v>1.3213559894416544</v>
      </c>
      <c r="K49" s="49">
        <f t="shared" si="2"/>
        <v>4.8775652068776466E-2</v>
      </c>
      <c r="L49" s="41">
        <f t="shared" si="3"/>
        <v>5418.0966666666673</v>
      </c>
      <c r="M49" s="51">
        <f t="shared" si="4"/>
        <v>27.090483333333335</v>
      </c>
      <c r="N49" s="42">
        <f t="shared" si="5"/>
        <v>27.09</v>
      </c>
      <c r="O49" s="43">
        <f t="shared" si="6"/>
        <v>5418</v>
      </c>
      <c r="Q49" s="29"/>
      <c r="R49" s="33"/>
    </row>
    <row r="50" spans="2:18" ht="96.75" customHeight="1" x14ac:dyDescent="0.25">
      <c r="B50" s="40">
        <v>47</v>
      </c>
      <c r="C50" s="59" t="s">
        <v>73</v>
      </c>
      <c r="D50" s="44" t="s">
        <v>26</v>
      </c>
      <c r="E50" s="44">
        <v>6</v>
      </c>
      <c r="F50" s="44">
        <v>14180</v>
      </c>
      <c r="G50" s="44">
        <f t="shared" si="10"/>
        <v>14889</v>
      </c>
      <c r="H50" s="44">
        <f t="shared" si="10"/>
        <v>15633.45</v>
      </c>
      <c r="I50" s="45">
        <f t="shared" si="0"/>
        <v>14900.816666666666</v>
      </c>
      <c r="J50" s="47">
        <f t="shared" si="1"/>
        <v>726.79704927395926</v>
      </c>
      <c r="K50" s="49">
        <f t="shared" si="2"/>
        <v>4.8775652068776494E-2</v>
      </c>
      <c r="L50" s="41">
        <f t="shared" si="3"/>
        <v>89404.9</v>
      </c>
      <c r="M50" s="51">
        <f t="shared" si="4"/>
        <v>14900.816666666666</v>
      </c>
      <c r="N50" s="42">
        <f t="shared" si="5"/>
        <v>14900.82</v>
      </c>
      <c r="O50" s="43">
        <f t="shared" si="6"/>
        <v>89404.92</v>
      </c>
      <c r="Q50" s="29"/>
      <c r="R50" s="33"/>
    </row>
    <row r="51" spans="2:18" ht="83.25" customHeight="1" x14ac:dyDescent="0.25">
      <c r="B51" s="40">
        <v>48</v>
      </c>
      <c r="C51" s="59" t="s">
        <v>74</v>
      </c>
      <c r="D51" s="44" t="s">
        <v>26</v>
      </c>
      <c r="E51" s="44">
        <v>4</v>
      </c>
      <c r="F51" s="44">
        <v>18700</v>
      </c>
      <c r="G51" s="44">
        <f t="shared" si="10"/>
        <v>19635</v>
      </c>
      <c r="H51" s="44">
        <f t="shared" si="10"/>
        <v>20616.75</v>
      </c>
      <c r="I51" s="45">
        <f t="shared" si="0"/>
        <v>19650.583333333332</v>
      </c>
      <c r="J51" s="47">
        <f t="shared" si="1"/>
        <v>958.47001561516424</v>
      </c>
      <c r="K51" s="49">
        <f t="shared" si="2"/>
        <v>4.8775652068776466E-2</v>
      </c>
      <c r="L51" s="41">
        <f t="shared" si="3"/>
        <v>78602.333333333328</v>
      </c>
      <c r="M51" s="51">
        <f t="shared" si="4"/>
        <v>19650.583333333332</v>
      </c>
      <c r="N51" s="42">
        <f t="shared" si="5"/>
        <v>19650.580000000002</v>
      </c>
      <c r="O51" s="43">
        <f t="shared" si="6"/>
        <v>78602.320000000007</v>
      </c>
      <c r="Q51" s="29">
        <v>120</v>
      </c>
      <c r="R51" s="33">
        <f t="shared" si="7"/>
        <v>-19530.580000000002</v>
      </c>
    </row>
    <row r="52" spans="2:18" ht="53.25" customHeight="1" x14ac:dyDescent="0.25">
      <c r="B52" s="40">
        <v>49</v>
      </c>
      <c r="C52" s="59" t="s">
        <v>75</v>
      </c>
      <c r="D52" s="44" t="s">
        <v>24</v>
      </c>
      <c r="E52" s="44">
        <v>30</v>
      </c>
      <c r="F52" s="44">
        <v>87.86</v>
      </c>
      <c r="G52" s="44">
        <f t="shared" si="10"/>
        <v>92.253</v>
      </c>
      <c r="H52" s="44">
        <f t="shared" si="10"/>
        <v>96.865650000000002</v>
      </c>
      <c r="I52" s="45">
        <f t="shared" si="0"/>
        <v>92.326216666666667</v>
      </c>
      <c r="J52" s="47">
        <f t="shared" si="1"/>
        <v>4.5032714209598055</v>
      </c>
      <c r="K52" s="49">
        <f t="shared" si="2"/>
        <v>4.877565206877648E-2</v>
      </c>
      <c r="L52" s="41">
        <f t="shared" si="3"/>
        <v>2769.7865000000002</v>
      </c>
      <c r="M52" s="51">
        <f t="shared" si="4"/>
        <v>92.326216666666667</v>
      </c>
      <c r="N52" s="42">
        <f t="shared" si="5"/>
        <v>92.33</v>
      </c>
      <c r="O52" s="43">
        <f t="shared" si="6"/>
        <v>2769.9</v>
      </c>
      <c r="Q52" s="29">
        <v>560</v>
      </c>
      <c r="R52" s="33">
        <f t="shared" si="7"/>
        <v>467.67</v>
      </c>
    </row>
    <row r="53" spans="2:18" ht="52.5" customHeight="1" x14ac:dyDescent="0.25">
      <c r="B53" s="40">
        <v>50</v>
      </c>
      <c r="C53" s="59" t="s">
        <v>76</v>
      </c>
      <c r="D53" s="44" t="s">
        <v>24</v>
      </c>
      <c r="E53" s="44">
        <v>5</v>
      </c>
      <c r="F53" s="44">
        <v>87.86</v>
      </c>
      <c r="G53" s="44">
        <f t="shared" si="10"/>
        <v>92.253</v>
      </c>
      <c r="H53" s="44">
        <f t="shared" si="10"/>
        <v>96.865650000000002</v>
      </c>
      <c r="I53" s="45">
        <f t="shared" si="0"/>
        <v>92.326216666666667</v>
      </c>
      <c r="J53" s="47">
        <f t="shared" si="1"/>
        <v>4.5032714209598055</v>
      </c>
      <c r="K53" s="49">
        <f t="shared" si="2"/>
        <v>4.877565206877648E-2</v>
      </c>
      <c r="L53" s="41">
        <f t="shared" si="3"/>
        <v>461.63108333333332</v>
      </c>
      <c r="M53" s="51">
        <f t="shared" si="4"/>
        <v>92.326216666666667</v>
      </c>
      <c r="N53" s="42">
        <f t="shared" si="5"/>
        <v>92.33</v>
      </c>
      <c r="O53" s="43">
        <f t="shared" si="6"/>
        <v>461.65</v>
      </c>
      <c r="Q53" s="29"/>
      <c r="R53" s="33"/>
    </row>
    <row r="54" spans="2:18" ht="69.75" customHeight="1" x14ac:dyDescent="0.25">
      <c r="B54" s="40">
        <v>51</v>
      </c>
      <c r="C54" s="59" t="s">
        <v>77</v>
      </c>
      <c r="D54" s="44" t="s">
        <v>24</v>
      </c>
      <c r="E54" s="44">
        <v>10</v>
      </c>
      <c r="F54" s="44">
        <v>124.3</v>
      </c>
      <c r="G54" s="44">
        <f t="shared" ref="G54:H57" si="11">F54+F54*5%</f>
        <v>130.51499999999999</v>
      </c>
      <c r="H54" s="44">
        <f t="shared" si="11"/>
        <v>137.04074999999997</v>
      </c>
      <c r="I54" s="45">
        <f t="shared" si="0"/>
        <v>130.61858333333331</v>
      </c>
      <c r="J54" s="47">
        <f t="shared" si="1"/>
        <v>6.3710065743831397</v>
      </c>
      <c r="K54" s="49">
        <f t="shared" si="2"/>
        <v>4.877565206877639E-2</v>
      </c>
      <c r="L54" s="41">
        <f t="shared" si="3"/>
        <v>1306.185833333333</v>
      </c>
      <c r="M54" s="51">
        <f t="shared" si="4"/>
        <v>130.61858333333331</v>
      </c>
      <c r="N54" s="42">
        <f t="shared" si="5"/>
        <v>130.62</v>
      </c>
      <c r="O54" s="43">
        <f t="shared" si="6"/>
        <v>1306.2</v>
      </c>
      <c r="Q54" s="29">
        <v>700</v>
      </c>
      <c r="R54" s="33">
        <f t="shared" si="7"/>
        <v>569.38</v>
      </c>
    </row>
    <row r="55" spans="2:18" ht="42.75" customHeight="1" x14ac:dyDescent="0.25">
      <c r="B55" s="40">
        <v>52</v>
      </c>
      <c r="C55" s="59" t="s">
        <v>78</v>
      </c>
      <c r="D55" s="44" t="s">
        <v>24</v>
      </c>
      <c r="E55" s="44">
        <v>10</v>
      </c>
      <c r="F55" s="44">
        <v>8.7799999999999994</v>
      </c>
      <c r="G55" s="44">
        <f t="shared" si="11"/>
        <v>9.2189999999999994</v>
      </c>
      <c r="H55" s="44">
        <f t="shared" si="11"/>
        <v>9.6799499999999998</v>
      </c>
      <c r="I55" s="45">
        <f t="shared" si="0"/>
        <v>9.2263166666666674</v>
      </c>
      <c r="J55" s="47">
        <f t="shared" si="1"/>
        <v>0.45001961160968701</v>
      </c>
      <c r="K55" s="49">
        <f t="shared" si="2"/>
        <v>4.8775652068776487E-2</v>
      </c>
      <c r="L55" s="41">
        <f t="shared" si="3"/>
        <v>92.263166666666677</v>
      </c>
      <c r="M55" s="51">
        <f t="shared" si="4"/>
        <v>9.2263166666666674</v>
      </c>
      <c r="N55" s="42">
        <f t="shared" si="5"/>
        <v>9.23</v>
      </c>
      <c r="O55" s="43">
        <f t="shared" si="6"/>
        <v>92.3</v>
      </c>
      <c r="Q55" s="29" t="s">
        <v>21</v>
      </c>
      <c r="R55" s="33" t="e">
        <f t="shared" si="7"/>
        <v>#VALUE!</v>
      </c>
    </row>
    <row r="56" spans="2:18" ht="60.75" customHeight="1" x14ac:dyDescent="0.25">
      <c r="B56" s="40">
        <v>53</v>
      </c>
      <c r="C56" s="59" t="s">
        <v>79</v>
      </c>
      <c r="D56" s="44" t="s">
        <v>24</v>
      </c>
      <c r="E56" s="44">
        <v>70</v>
      </c>
      <c r="F56" s="44">
        <v>64.739999999999995</v>
      </c>
      <c r="G56" s="44">
        <f t="shared" si="11"/>
        <v>67.97699999999999</v>
      </c>
      <c r="H56" s="44">
        <f t="shared" si="11"/>
        <v>71.375849999999986</v>
      </c>
      <c r="I56" s="45">
        <f t="shared" si="0"/>
        <v>68.03094999999999</v>
      </c>
      <c r="J56" s="47">
        <f t="shared" si="1"/>
        <v>3.3182539471083232</v>
      </c>
      <c r="K56" s="49">
        <f t="shared" si="2"/>
        <v>4.8775652068776397E-2</v>
      </c>
      <c r="L56" s="41">
        <f t="shared" si="3"/>
        <v>4762.1664999999994</v>
      </c>
      <c r="M56" s="51">
        <f t="shared" si="4"/>
        <v>68.03094999999999</v>
      </c>
      <c r="N56" s="42">
        <f t="shared" si="5"/>
        <v>68.03</v>
      </c>
      <c r="O56" s="43">
        <f t="shared" si="6"/>
        <v>4762.1000000000004</v>
      </c>
      <c r="Q56" s="29">
        <v>100</v>
      </c>
      <c r="R56" s="33">
        <f t="shared" si="7"/>
        <v>31.97</v>
      </c>
    </row>
    <row r="57" spans="2:18" ht="91.5" customHeight="1" x14ac:dyDescent="0.25">
      <c r="B57" s="40">
        <v>54</v>
      </c>
      <c r="C57" s="59" t="s">
        <v>80</v>
      </c>
      <c r="D57" s="44" t="s">
        <v>24</v>
      </c>
      <c r="E57" s="44">
        <v>3</v>
      </c>
      <c r="F57" s="44">
        <v>40.18</v>
      </c>
      <c r="G57" s="44">
        <f t="shared" si="11"/>
        <v>42.189</v>
      </c>
      <c r="H57" s="44">
        <f t="shared" si="11"/>
        <v>44.298450000000003</v>
      </c>
      <c r="I57" s="45">
        <f t="shared" si="0"/>
        <v>42.222483333333336</v>
      </c>
      <c r="J57" s="47">
        <f t="shared" si="1"/>
        <v>2.0594291565463814</v>
      </c>
      <c r="K57" s="49">
        <f t="shared" si="2"/>
        <v>4.8775652068776501E-2</v>
      </c>
      <c r="L57" s="41">
        <f t="shared" si="3"/>
        <v>126.66745</v>
      </c>
      <c r="M57" s="51">
        <f t="shared" si="4"/>
        <v>42.222483333333336</v>
      </c>
      <c r="N57" s="42">
        <f t="shared" si="5"/>
        <v>42.22</v>
      </c>
      <c r="O57" s="43">
        <f t="shared" si="6"/>
        <v>126.66</v>
      </c>
      <c r="Q57" s="29">
        <v>600</v>
      </c>
      <c r="R57" s="33">
        <f t="shared" si="7"/>
        <v>557.78</v>
      </c>
    </row>
    <row r="58" spans="2:18" ht="78.75" customHeight="1" x14ac:dyDescent="0.25">
      <c r="B58" s="40">
        <v>55</v>
      </c>
      <c r="C58" s="59" t="s">
        <v>90</v>
      </c>
      <c r="D58" s="44" t="s">
        <v>24</v>
      </c>
      <c r="E58" s="44">
        <v>8</v>
      </c>
      <c r="F58" s="44">
        <v>338.74</v>
      </c>
      <c r="G58" s="44">
        <v>355.68</v>
      </c>
      <c r="H58" s="44">
        <v>372.61</v>
      </c>
      <c r="I58" s="45">
        <f t="shared" si="0"/>
        <v>355.67666666666673</v>
      </c>
      <c r="J58" s="47">
        <f t="shared" si="1"/>
        <v>16.935000246038776</v>
      </c>
      <c r="K58" s="49">
        <f t="shared" si="2"/>
        <v>4.7613469853815094E-2</v>
      </c>
      <c r="L58" s="41">
        <f t="shared" si="3"/>
        <v>2845.4133333333339</v>
      </c>
      <c r="M58" s="51">
        <f t="shared" si="4"/>
        <v>355.67666666666673</v>
      </c>
      <c r="N58" s="42">
        <f t="shared" si="5"/>
        <v>355.68</v>
      </c>
      <c r="O58" s="43">
        <f t="shared" si="6"/>
        <v>2845.44</v>
      </c>
      <c r="Q58" s="29">
        <v>250</v>
      </c>
      <c r="R58" s="33">
        <f>Q58-N58</f>
        <v>-105.68</v>
      </c>
    </row>
    <row r="59" spans="2:18" ht="75" customHeight="1" x14ac:dyDescent="0.25">
      <c r="B59" s="40">
        <v>56</v>
      </c>
      <c r="C59" s="59" t="s">
        <v>81</v>
      </c>
      <c r="D59" s="44" t="s">
        <v>24</v>
      </c>
      <c r="E59" s="44">
        <v>11</v>
      </c>
      <c r="F59" s="44">
        <v>215.66</v>
      </c>
      <c r="G59" s="44">
        <f t="shared" ref="G59:H62" si="12">F59+F59*5%</f>
        <v>226.44299999999998</v>
      </c>
      <c r="H59" s="44">
        <f t="shared" si="12"/>
        <v>237.76514999999998</v>
      </c>
      <c r="I59" s="45">
        <f t="shared" si="0"/>
        <v>226.62271666666663</v>
      </c>
      <c r="J59" s="47">
        <f t="shared" si="1"/>
        <v>11.053670779014233</v>
      </c>
      <c r="K59" s="49">
        <f t="shared" si="2"/>
        <v>4.8775652068776432E-2</v>
      </c>
      <c r="L59" s="41">
        <f t="shared" si="3"/>
        <v>2492.8498833333329</v>
      </c>
      <c r="M59" s="51">
        <f t="shared" si="4"/>
        <v>226.62271666666663</v>
      </c>
      <c r="N59" s="42">
        <f t="shared" si="5"/>
        <v>226.62</v>
      </c>
      <c r="O59" s="43">
        <f t="shared" si="6"/>
        <v>2492.8200000000002</v>
      </c>
      <c r="Q59" s="29" t="s">
        <v>21</v>
      </c>
      <c r="R59" s="33" t="e">
        <f t="shared" si="7"/>
        <v>#VALUE!</v>
      </c>
    </row>
    <row r="60" spans="2:18" ht="61.5" customHeight="1" x14ac:dyDescent="0.25">
      <c r="B60" s="40">
        <v>57</v>
      </c>
      <c r="C60" s="59" t="s">
        <v>82</v>
      </c>
      <c r="D60" s="44" t="s">
        <v>24</v>
      </c>
      <c r="E60" s="44">
        <v>2</v>
      </c>
      <c r="F60" s="44">
        <v>955.26</v>
      </c>
      <c r="G60" s="44">
        <f t="shared" si="12"/>
        <v>1003.023</v>
      </c>
      <c r="H60" s="44">
        <f t="shared" si="12"/>
        <v>1053.1741500000001</v>
      </c>
      <c r="I60" s="46">
        <f t="shared" si="0"/>
        <v>1003.8190500000001</v>
      </c>
      <c r="J60" s="48">
        <f t="shared" si="1"/>
        <v>48.961928722809759</v>
      </c>
      <c r="K60" s="50">
        <f t="shared" si="2"/>
        <v>4.8775652068776494E-2</v>
      </c>
      <c r="L60" s="34">
        <f t="shared" si="3"/>
        <v>2007.6381000000001</v>
      </c>
      <c r="M60" s="52">
        <f t="shared" si="4"/>
        <v>1003.8190500000001</v>
      </c>
      <c r="N60" s="35">
        <f t="shared" si="5"/>
        <v>1003.82</v>
      </c>
      <c r="O60" s="14">
        <f t="shared" si="6"/>
        <v>2007.64</v>
      </c>
      <c r="Q60" s="29"/>
      <c r="R60" s="33"/>
    </row>
    <row r="61" spans="2:18" ht="110.25" customHeight="1" x14ac:dyDescent="0.25">
      <c r="B61" s="40">
        <v>58</v>
      </c>
      <c r="C61" s="59" t="s">
        <v>83</v>
      </c>
      <c r="D61" s="44" t="s">
        <v>24</v>
      </c>
      <c r="E61" s="44">
        <v>2</v>
      </c>
      <c r="F61" s="44">
        <v>1007.84</v>
      </c>
      <c r="G61" s="44">
        <f t="shared" si="12"/>
        <v>1058.232</v>
      </c>
      <c r="H61" s="44">
        <f t="shared" si="12"/>
        <v>1111.1435999999999</v>
      </c>
      <c r="I61" s="46">
        <f t="shared" si="0"/>
        <v>1059.0718666666667</v>
      </c>
      <c r="J61" s="48">
        <f t="shared" si="1"/>
        <v>51.656920884362876</v>
      </c>
      <c r="K61" s="50">
        <f t="shared" si="2"/>
        <v>4.877565206877639E-2</v>
      </c>
      <c r="L61" s="34">
        <f t="shared" si="3"/>
        <v>2118.1437333333333</v>
      </c>
      <c r="M61" s="52">
        <f t="shared" si="4"/>
        <v>1059.0718666666667</v>
      </c>
      <c r="N61" s="35">
        <f t="shared" si="5"/>
        <v>1059.07</v>
      </c>
      <c r="O61" s="14">
        <f t="shared" si="6"/>
        <v>2118.14</v>
      </c>
      <c r="Q61" s="29"/>
      <c r="R61" s="33"/>
    </row>
    <row r="62" spans="2:18" ht="66.75" customHeight="1" x14ac:dyDescent="0.25">
      <c r="B62" s="40">
        <v>59</v>
      </c>
      <c r="C62" s="59" t="s">
        <v>84</v>
      </c>
      <c r="D62" s="44" t="s">
        <v>24</v>
      </c>
      <c r="E62" s="68">
        <v>30</v>
      </c>
      <c r="F62" s="44">
        <v>96</v>
      </c>
      <c r="G62" s="44">
        <f t="shared" si="12"/>
        <v>100.8</v>
      </c>
      <c r="H62" s="44">
        <f t="shared" si="12"/>
        <v>105.84</v>
      </c>
      <c r="I62" s="46">
        <f t="shared" si="0"/>
        <v>100.88</v>
      </c>
      <c r="J62" s="48">
        <f t="shared" si="1"/>
        <v>4.9204877806981715</v>
      </c>
      <c r="K62" s="50">
        <f t="shared" si="2"/>
        <v>4.8775652068776487E-2</v>
      </c>
      <c r="L62" s="34">
        <f t="shared" si="3"/>
        <v>3026.3999999999996</v>
      </c>
      <c r="M62" s="52">
        <f t="shared" si="4"/>
        <v>100.87999999999998</v>
      </c>
      <c r="N62" s="35">
        <f t="shared" si="5"/>
        <v>100.88</v>
      </c>
      <c r="O62" s="14">
        <f t="shared" si="6"/>
        <v>3026.4</v>
      </c>
      <c r="Q62" s="29"/>
      <c r="R62" s="33"/>
    </row>
    <row r="63" spans="2:18" ht="81.75" customHeight="1" x14ac:dyDescent="0.25">
      <c r="B63" s="40">
        <v>60</v>
      </c>
      <c r="C63" s="59" t="s">
        <v>85</v>
      </c>
      <c r="D63" s="44" t="s">
        <v>24</v>
      </c>
      <c r="E63" s="44">
        <v>3</v>
      </c>
      <c r="F63" s="44">
        <v>401.17</v>
      </c>
      <c r="G63" s="44">
        <v>421.14</v>
      </c>
      <c r="H63" s="44">
        <v>443.11</v>
      </c>
      <c r="I63" s="46">
        <f t="shared" si="0"/>
        <v>421.80666666666667</v>
      </c>
      <c r="J63" s="48">
        <f t="shared" si="1"/>
        <v>20.977946356431872</v>
      </c>
      <c r="K63" s="50">
        <f t="shared" si="2"/>
        <v>4.9733558082925525E-2</v>
      </c>
      <c r="L63" s="34">
        <f t="shared" si="3"/>
        <v>1265.42</v>
      </c>
      <c r="M63" s="52">
        <f t="shared" si="4"/>
        <v>421.80666666666667</v>
      </c>
      <c r="N63" s="35">
        <f t="shared" si="5"/>
        <v>421.81</v>
      </c>
      <c r="O63" s="14">
        <f t="shared" si="6"/>
        <v>1265.43</v>
      </c>
      <c r="Q63" s="29"/>
      <c r="R63" s="33"/>
    </row>
    <row r="64" spans="2:18" s="8" customFormat="1" x14ac:dyDescent="0.25">
      <c r="B64" s="9"/>
      <c r="C64" s="19"/>
      <c r="D64" s="10"/>
      <c r="E64" s="21"/>
      <c r="F64" s="22"/>
      <c r="G64" s="25"/>
      <c r="H64" s="25"/>
      <c r="I64" s="23"/>
      <c r="J64" s="11"/>
      <c r="K64" s="16"/>
      <c r="L64" s="12"/>
      <c r="M64" s="13"/>
      <c r="N64" s="14"/>
      <c r="O64" s="14">
        <f>SUM(O4:O63)</f>
        <v>524653.60000000009</v>
      </c>
      <c r="P64" s="1"/>
      <c r="Q64" s="9"/>
      <c r="R64" s="29"/>
    </row>
    <row r="65" spans="2:18" ht="38.450000000000003" customHeight="1" x14ac:dyDescent="0.25">
      <c r="B65" s="115" t="s">
        <v>0</v>
      </c>
      <c r="C65" s="115"/>
      <c r="D65" s="115"/>
      <c r="E65" s="115"/>
      <c r="F65" s="115"/>
      <c r="G65" s="115"/>
      <c r="H65" s="115"/>
      <c r="I65" s="115"/>
      <c r="J65" s="115"/>
      <c r="K65" s="115"/>
      <c r="L65" s="115"/>
      <c r="M65" s="115"/>
      <c r="N65" s="115"/>
      <c r="O65" s="115"/>
    </row>
    <row r="66" spans="2:18" s="3" customFormat="1" ht="15.75" x14ac:dyDescent="0.25">
      <c r="B66" s="4"/>
      <c r="C66" s="69"/>
      <c r="D66" s="69"/>
      <c r="E66" s="7"/>
      <c r="F66" s="5"/>
      <c r="G66" s="6"/>
      <c r="H66" s="5"/>
      <c r="I66" s="4"/>
      <c r="J66" s="1"/>
      <c r="K66" s="1"/>
      <c r="L66" s="4"/>
      <c r="M66" s="4"/>
      <c r="N66" s="20"/>
      <c r="O66" s="53">
        <f>O64-O67</f>
        <v>-9.9999998928979039E-3</v>
      </c>
      <c r="Q66" s="30"/>
      <c r="R66" s="31"/>
    </row>
    <row r="67" spans="2:18" s="3" customFormat="1" ht="20.25" customHeight="1" x14ac:dyDescent="0.3">
      <c r="B67" s="116" t="s">
        <v>18</v>
      </c>
      <c r="C67" s="116"/>
      <c r="D67" s="116"/>
      <c r="E67" s="116"/>
      <c r="F67" s="116"/>
      <c r="G67" s="116"/>
      <c r="H67" s="116"/>
      <c r="I67" s="116"/>
      <c r="J67" s="116"/>
      <c r="K67" s="1"/>
      <c r="L67" s="4"/>
      <c r="M67" s="4"/>
      <c r="N67" s="55" t="s">
        <v>27</v>
      </c>
      <c r="O67" s="54">
        <v>524653.61</v>
      </c>
      <c r="Q67" s="30"/>
      <c r="R67" s="31"/>
    </row>
    <row r="68" spans="2:18" s="3" customFormat="1" ht="11.25" customHeight="1" x14ac:dyDescent="0.25">
      <c r="B68" s="4"/>
      <c r="C68" s="69"/>
      <c r="D68" s="69"/>
      <c r="E68" s="7"/>
      <c r="F68" s="5"/>
      <c r="G68" s="6"/>
      <c r="H68" s="5"/>
      <c r="I68" s="4"/>
      <c r="J68" s="1"/>
      <c r="K68" s="1"/>
      <c r="L68" s="1"/>
      <c r="M68" s="4"/>
      <c r="N68" s="20"/>
      <c r="O68" s="20"/>
      <c r="Q68" s="30"/>
      <c r="R68" s="31"/>
    </row>
    <row r="69" spans="2:18" ht="19.5" customHeight="1" x14ac:dyDescent="0.25">
      <c r="C69" s="2"/>
      <c r="D69" s="117"/>
      <c r="E69" s="117"/>
      <c r="K69" s="1"/>
      <c r="N69" s="15"/>
    </row>
    <row r="70" spans="2:18" x14ac:dyDescent="0.25">
      <c r="K70" s="1"/>
    </row>
    <row r="71" spans="2:18" x14ac:dyDescent="0.25">
      <c r="K71" s="1"/>
    </row>
    <row r="72" spans="2:18" x14ac:dyDescent="0.25">
      <c r="K72" s="1"/>
    </row>
    <row r="73" spans="2:18" x14ac:dyDescent="0.25">
      <c r="K73" s="1"/>
    </row>
    <row r="74" spans="2:18" ht="15.75" x14ac:dyDescent="0.25">
      <c r="K74" s="1"/>
      <c r="O74" s="20"/>
    </row>
    <row r="75" spans="2:18" ht="15.75" x14ac:dyDescent="0.25">
      <c r="K75" s="1"/>
      <c r="O75" s="27"/>
    </row>
    <row r="76" spans="2:18" x14ac:dyDescent="0.25">
      <c r="K76" s="1"/>
    </row>
    <row r="77" spans="2:18" x14ac:dyDescent="0.25">
      <c r="K77" s="1"/>
    </row>
    <row r="78" spans="2:18" x14ac:dyDescent="0.25">
      <c r="K78" s="1"/>
    </row>
    <row r="79" spans="2:18" x14ac:dyDescent="0.25">
      <c r="K79" s="1"/>
    </row>
    <row r="80" spans="2:18" x14ac:dyDescent="0.25">
      <c r="K80" s="1"/>
    </row>
    <row r="81" spans="11:15" x14ac:dyDescent="0.25">
      <c r="K81" s="1"/>
    </row>
    <row r="82" spans="11:15" x14ac:dyDescent="0.25">
      <c r="K82" s="1"/>
    </row>
    <row r="83" spans="11:15" x14ac:dyDescent="0.25">
      <c r="K83" s="1"/>
    </row>
    <row r="84" spans="11:15" x14ac:dyDescent="0.25">
      <c r="K84" s="1"/>
      <c r="O84" s="28"/>
    </row>
    <row r="85" spans="11:15" x14ac:dyDescent="0.25">
      <c r="K85" s="1"/>
    </row>
    <row r="86" spans="11:15" x14ac:dyDescent="0.25">
      <c r="K86" s="1"/>
    </row>
    <row r="87" spans="11:15" x14ac:dyDescent="0.25">
      <c r="K87" s="1"/>
    </row>
    <row r="88" spans="11:15" x14ac:dyDescent="0.25">
      <c r="K88" s="1"/>
    </row>
    <row r="89" spans="11:15" x14ac:dyDescent="0.25">
      <c r="K89" s="1"/>
    </row>
    <row r="90" spans="11:15" x14ac:dyDescent="0.25">
      <c r="K90" s="1"/>
    </row>
    <row r="91" spans="11:15" x14ac:dyDescent="0.25">
      <c r="K91" s="1"/>
    </row>
    <row r="92" spans="11:15" x14ac:dyDescent="0.25">
      <c r="K92" s="1"/>
    </row>
    <row r="93" spans="11:15" x14ac:dyDescent="0.25">
      <c r="K93" s="1"/>
    </row>
    <row r="94" spans="11:15" x14ac:dyDescent="0.25">
      <c r="K94" s="1"/>
    </row>
    <row r="95" spans="11:15" x14ac:dyDescent="0.25">
      <c r="K95" s="1"/>
    </row>
    <row r="96" spans="11:15" x14ac:dyDescent="0.25">
      <c r="K96" s="1"/>
    </row>
    <row r="97" spans="11:11" x14ac:dyDescent="0.25">
      <c r="K97" s="1"/>
    </row>
    <row r="98" spans="11:11" x14ac:dyDescent="0.25">
      <c r="K98" s="1"/>
    </row>
    <row r="99" spans="11:11" x14ac:dyDescent="0.25">
      <c r="K99" s="1"/>
    </row>
    <row r="100" spans="11:11" x14ac:dyDescent="0.25">
      <c r="K100" s="1"/>
    </row>
    <row r="101" spans="11:11" x14ac:dyDescent="0.25">
      <c r="K101" s="1"/>
    </row>
    <row r="102" spans="11:11" x14ac:dyDescent="0.25">
      <c r="K102" s="1"/>
    </row>
    <row r="103" spans="11:11" x14ac:dyDescent="0.25">
      <c r="K103" s="1"/>
    </row>
    <row r="104" spans="11:11" x14ac:dyDescent="0.25">
      <c r="K104" s="1"/>
    </row>
    <row r="105" spans="11:11" x14ac:dyDescent="0.25">
      <c r="K105" s="1"/>
    </row>
    <row r="106" spans="11:11" x14ac:dyDescent="0.25">
      <c r="K106" s="1"/>
    </row>
    <row r="107" spans="11:11" x14ac:dyDescent="0.25">
      <c r="K107" s="1"/>
    </row>
    <row r="108" spans="11:11" x14ac:dyDescent="0.25">
      <c r="K108" s="1"/>
    </row>
    <row r="109" spans="11:11" x14ac:dyDescent="0.25">
      <c r="K109" s="1"/>
    </row>
    <row r="110" spans="11:11" x14ac:dyDescent="0.25">
      <c r="K110" s="1"/>
    </row>
    <row r="111" spans="11:11" x14ac:dyDescent="0.25">
      <c r="K111" s="1"/>
    </row>
    <row r="112" spans="11:11" x14ac:dyDescent="0.25">
      <c r="K112" s="1"/>
    </row>
    <row r="113" spans="11:11" x14ac:dyDescent="0.25">
      <c r="K113" s="1"/>
    </row>
    <row r="114" spans="11:11" x14ac:dyDescent="0.25">
      <c r="K114" s="1"/>
    </row>
    <row r="115" spans="11:11" x14ac:dyDescent="0.25">
      <c r="K115" s="1"/>
    </row>
    <row r="116" spans="11:11" x14ac:dyDescent="0.25">
      <c r="K116" s="1"/>
    </row>
    <row r="117" spans="11:11" x14ac:dyDescent="0.25">
      <c r="K117" s="1"/>
    </row>
    <row r="118" spans="11:11" x14ac:dyDescent="0.25">
      <c r="K118" s="1"/>
    </row>
    <row r="119" spans="11:11" x14ac:dyDescent="0.25">
      <c r="K119" s="1"/>
    </row>
    <row r="120" spans="11:11" x14ac:dyDescent="0.25">
      <c r="K120" s="1"/>
    </row>
    <row r="121" spans="11:11" x14ac:dyDescent="0.25">
      <c r="K121" s="1"/>
    </row>
    <row r="122" spans="11:11" x14ac:dyDescent="0.25">
      <c r="K122" s="1"/>
    </row>
    <row r="123" spans="11:11" x14ac:dyDescent="0.25">
      <c r="K123" s="1"/>
    </row>
    <row r="124" spans="11:11" x14ac:dyDescent="0.25">
      <c r="K124" s="1"/>
    </row>
    <row r="125" spans="11:11" x14ac:dyDescent="0.25">
      <c r="K125" s="1"/>
    </row>
    <row r="126" spans="11:11" x14ac:dyDescent="0.25">
      <c r="K126" s="1"/>
    </row>
    <row r="127" spans="11:11" x14ac:dyDescent="0.25">
      <c r="K127" s="1"/>
    </row>
    <row r="128" spans="11:11" x14ac:dyDescent="0.25">
      <c r="K128" s="1"/>
    </row>
    <row r="129" spans="11:11" x14ac:dyDescent="0.25">
      <c r="K129" s="1"/>
    </row>
    <row r="130" spans="11:11" x14ac:dyDescent="0.25">
      <c r="K130" s="1"/>
    </row>
    <row r="131" spans="11:11" x14ac:dyDescent="0.25">
      <c r="K131" s="1"/>
    </row>
    <row r="132" spans="11:11" x14ac:dyDescent="0.25">
      <c r="K132" s="1"/>
    </row>
    <row r="133" spans="11:11" x14ac:dyDescent="0.25">
      <c r="K133" s="1"/>
    </row>
    <row r="134" spans="11:11" x14ac:dyDescent="0.25">
      <c r="K134" s="1"/>
    </row>
    <row r="135" spans="11:11" x14ac:dyDescent="0.25">
      <c r="K135" s="1"/>
    </row>
    <row r="136" spans="11:11" x14ac:dyDescent="0.25">
      <c r="K136" s="1"/>
    </row>
    <row r="137" spans="11:11" x14ac:dyDescent="0.25">
      <c r="K137" s="1"/>
    </row>
    <row r="138" spans="11:11" x14ac:dyDescent="0.25">
      <c r="K138" s="1"/>
    </row>
    <row r="139" spans="11:11" x14ac:dyDescent="0.25">
      <c r="K139" s="1"/>
    </row>
    <row r="140" spans="11:11" x14ac:dyDescent="0.25">
      <c r="K140" s="1"/>
    </row>
    <row r="141" spans="11:11" x14ac:dyDescent="0.25">
      <c r="K141" s="1"/>
    </row>
    <row r="142" spans="11:11" x14ac:dyDescent="0.25">
      <c r="K142" s="1"/>
    </row>
    <row r="143" spans="11:11" x14ac:dyDescent="0.25">
      <c r="K143" s="1"/>
    </row>
    <row r="144" spans="11:11" x14ac:dyDescent="0.25">
      <c r="K144" s="1"/>
    </row>
    <row r="145" spans="11:14" x14ac:dyDescent="0.25">
      <c r="K145" s="1"/>
    </row>
    <row r="146" spans="11:14" x14ac:dyDescent="0.25">
      <c r="K146" s="1"/>
    </row>
    <row r="147" spans="11:14" x14ac:dyDescent="0.25">
      <c r="K147" s="1"/>
    </row>
    <row r="148" spans="11:14" x14ac:dyDescent="0.25">
      <c r="K148" s="1"/>
    </row>
    <row r="149" spans="11:14" x14ac:dyDescent="0.25">
      <c r="K149" s="1"/>
    </row>
    <row r="150" spans="11:14" x14ac:dyDescent="0.25">
      <c r="K150" s="1"/>
    </row>
    <row r="151" spans="11:14" x14ac:dyDescent="0.25">
      <c r="K151" s="1"/>
    </row>
    <row r="152" spans="11:14" x14ac:dyDescent="0.25">
      <c r="K152" s="1"/>
    </row>
    <row r="153" spans="11:14" x14ac:dyDescent="0.25">
      <c r="K153" s="1"/>
    </row>
    <row r="154" spans="11:14" x14ac:dyDescent="0.25">
      <c r="K154" s="1"/>
    </row>
    <row r="155" spans="11:14" x14ac:dyDescent="0.25">
      <c r="K155" s="1"/>
      <c r="N155" s="1" t="s">
        <v>17</v>
      </c>
    </row>
    <row r="156" spans="11:14" x14ac:dyDescent="0.25">
      <c r="K156" s="1"/>
    </row>
    <row r="157" spans="11:14" x14ac:dyDescent="0.25">
      <c r="K157" s="1"/>
    </row>
    <row r="158" spans="11:14" x14ac:dyDescent="0.25">
      <c r="K158" s="1"/>
    </row>
    <row r="159" spans="11:14" x14ac:dyDescent="0.25">
      <c r="K159" s="1"/>
    </row>
    <row r="160" spans="11:14" x14ac:dyDescent="0.25">
      <c r="K160" s="1"/>
    </row>
    <row r="161" spans="11:11" x14ac:dyDescent="0.25">
      <c r="K161" s="1"/>
    </row>
    <row r="162" spans="11:11" x14ac:dyDescent="0.25">
      <c r="K162" s="1"/>
    </row>
    <row r="163" spans="11:11" x14ac:dyDescent="0.25">
      <c r="K163" s="1"/>
    </row>
    <row r="164" spans="11:11" x14ac:dyDescent="0.25">
      <c r="K164" s="1"/>
    </row>
    <row r="165" spans="11:11" x14ac:dyDescent="0.25">
      <c r="K165" s="1"/>
    </row>
    <row r="166" spans="11:11" x14ac:dyDescent="0.25">
      <c r="K166" s="1"/>
    </row>
    <row r="167" spans="11:11" x14ac:dyDescent="0.25">
      <c r="K167" s="1"/>
    </row>
    <row r="168" spans="11:11" x14ac:dyDescent="0.25">
      <c r="K168" s="1"/>
    </row>
    <row r="169" spans="11:11" x14ac:dyDescent="0.25">
      <c r="K169" s="1"/>
    </row>
    <row r="170" spans="11:11" x14ac:dyDescent="0.25">
      <c r="K170" s="1"/>
    </row>
    <row r="171" spans="11:11" x14ac:dyDescent="0.25">
      <c r="K171" s="1"/>
    </row>
    <row r="172" spans="11:11" x14ac:dyDescent="0.25">
      <c r="K172" s="1"/>
    </row>
    <row r="173" spans="11:11" x14ac:dyDescent="0.25">
      <c r="K173" s="1"/>
    </row>
    <row r="174" spans="11:11" x14ac:dyDescent="0.25">
      <c r="K174" s="1"/>
    </row>
    <row r="175" spans="11:11" x14ac:dyDescent="0.25">
      <c r="K175" s="1"/>
    </row>
    <row r="176" spans="11:11" x14ac:dyDescent="0.25">
      <c r="K176" s="1"/>
    </row>
    <row r="177" spans="11:11" x14ac:dyDescent="0.25">
      <c r="K177" s="1"/>
    </row>
    <row r="178" spans="11:11" x14ac:dyDescent="0.25">
      <c r="K178" s="1"/>
    </row>
    <row r="179" spans="11:11" x14ac:dyDescent="0.25">
      <c r="K179" s="1"/>
    </row>
    <row r="180" spans="11:11" x14ac:dyDescent="0.25">
      <c r="K180" s="1"/>
    </row>
    <row r="181" spans="11:11" x14ac:dyDescent="0.25">
      <c r="K181" s="1"/>
    </row>
    <row r="182" spans="11:11" x14ac:dyDescent="0.25">
      <c r="K182" s="1"/>
    </row>
    <row r="183" spans="11:11" x14ac:dyDescent="0.25">
      <c r="K183" s="1"/>
    </row>
    <row r="184" spans="11:11" x14ac:dyDescent="0.25">
      <c r="K184" s="1"/>
    </row>
    <row r="185" spans="11:11" x14ac:dyDescent="0.25">
      <c r="K185" s="1"/>
    </row>
    <row r="186" spans="11:11" x14ac:dyDescent="0.25">
      <c r="K186" s="1"/>
    </row>
    <row r="187" spans="11:11" x14ac:dyDescent="0.25">
      <c r="K187" s="1"/>
    </row>
    <row r="188" spans="11:11" x14ac:dyDescent="0.25">
      <c r="K188" s="1"/>
    </row>
    <row r="189" spans="11:11" x14ac:dyDescent="0.25">
      <c r="K189" s="1"/>
    </row>
    <row r="190" spans="11:11" x14ac:dyDescent="0.25">
      <c r="K190" s="1"/>
    </row>
    <row r="191" spans="11:11" x14ac:dyDescent="0.25">
      <c r="K191" s="1"/>
    </row>
    <row r="192" spans="11:11" x14ac:dyDescent="0.25">
      <c r="K192" s="1"/>
    </row>
    <row r="193" spans="11:11" x14ac:dyDescent="0.25">
      <c r="K193" s="1"/>
    </row>
    <row r="194" spans="11:11" x14ac:dyDescent="0.25">
      <c r="K194" s="1"/>
    </row>
    <row r="195" spans="11:11" x14ac:dyDescent="0.25">
      <c r="K195" s="1"/>
    </row>
    <row r="196" spans="11:11" x14ac:dyDescent="0.25">
      <c r="K196" s="1"/>
    </row>
    <row r="197" spans="11:11" x14ac:dyDescent="0.25">
      <c r="K197" s="1"/>
    </row>
    <row r="198" spans="11:11" x14ac:dyDescent="0.25">
      <c r="K198" s="1"/>
    </row>
    <row r="199" spans="11:11" x14ac:dyDescent="0.25">
      <c r="K199" s="1"/>
    </row>
    <row r="200" spans="11:11" x14ac:dyDescent="0.25">
      <c r="K200" s="1"/>
    </row>
    <row r="201" spans="11:11" x14ac:dyDescent="0.25">
      <c r="K201" s="1"/>
    </row>
    <row r="202" spans="11:11" x14ac:dyDescent="0.25">
      <c r="K202" s="1"/>
    </row>
    <row r="203" spans="11:11" x14ac:dyDescent="0.25">
      <c r="K203" s="1"/>
    </row>
    <row r="204" spans="11:11" x14ac:dyDescent="0.25">
      <c r="K204" s="1"/>
    </row>
    <row r="205" spans="11:11" x14ac:dyDescent="0.25">
      <c r="K205" s="1"/>
    </row>
    <row r="206" spans="11:11" x14ac:dyDescent="0.25">
      <c r="K206" s="1"/>
    </row>
    <row r="207" spans="11:11" x14ac:dyDescent="0.25">
      <c r="K207" s="1"/>
    </row>
    <row r="208" spans="11:11" x14ac:dyDescent="0.25">
      <c r="K208" s="1"/>
    </row>
    <row r="209" spans="11:11" x14ac:dyDescent="0.25">
      <c r="K209" s="1"/>
    </row>
    <row r="210" spans="11:11" x14ac:dyDescent="0.25">
      <c r="K210" s="1"/>
    </row>
    <row r="211" spans="11:11" x14ac:dyDescent="0.25">
      <c r="K211" s="1"/>
    </row>
    <row r="212" spans="11:11" x14ac:dyDescent="0.25">
      <c r="K212" s="1"/>
    </row>
    <row r="213" spans="11:11" x14ac:dyDescent="0.25">
      <c r="K213" s="1"/>
    </row>
    <row r="214" spans="11:11" x14ac:dyDescent="0.25">
      <c r="K214" s="1"/>
    </row>
    <row r="215" spans="11:11" x14ac:dyDescent="0.25">
      <c r="K215" s="1"/>
    </row>
    <row r="216" spans="11:11" x14ac:dyDescent="0.25">
      <c r="K216" s="1"/>
    </row>
    <row r="217" spans="11:11" x14ac:dyDescent="0.25">
      <c r="K217" s="1"/>
    </row>
    <row r="218" spans="11:11" x14ac:dyDescent="0.25">
      <c r="K218" s="1"/>
    </row>
    <row r="219" spans="11:11" x14ac:dyDescent="0.25">
      <c r="K219" s="1"/>
    </row>
    <row r="220" spans="11:11" x14ac:dyDescent="0.25">
      <c r="K220" s="1"/>
    </row>
    <row r="221" spans="11:11" x14ac:dyDescent="0.25">
      <c r="K221" s="1"/>
    </row>
    <row r="222" spans="11:11" x14ac:dyDescent="0.25">
      <c r="K222" s="1"/>
    </row>
    <row r="223" spans="11:11" x14ac:dyDescent="0.25">
      <c r="K223" s="1"/>
    </row>
    <row r="224" spans="11:11" x14ac:dyDescent="0.25">
      <c r="K224" s="1"/>
    </row>
    <row r="225" spans="11:11" x14ac:dyDescent="0.25">
      <c r="K225" s="1"/>
    </row>
    <row r="226" spans="11:11" x14ac:dyDescent="0.25">
      <c r="K226" s="1"/>
    </row>
    <row r="227" spans="11:11" x14ac:dyDescent="0.25">
      <c r="K227" s="1"/>
    </row>
    <row r="228" spans="11:11" x14ac:dyDescent="0.25">
      <c r="K228" s="1"/>
    </row>
    <row r="229" spans="11:11" x14ac:dyDescent="0.25">
      <c r="K229" s="1"/>
    </row>
    <row r="230" spans="11:11" x14ac:dyDescent="0.25">
      <c r="K230" s="1"/>
    </row>
    <row r="231" spans="11:11" x14ac:dyDescent="0.25">
      <c r="K231" s="1"/>
    </row>
    <row r="232" spans="11:11" x14ac:dyDescent="0.25">
      <c r="K232" s="1"/>
    </row>
    <row r="233" spans="11:11" x14ac:dyDescent="0.25">
      <c r="K233" s="1"/>
    </row>
    <row r="234" spans="11:11" x14ac:dyDescent="0.25">
      <c r="K234" s="1"/>
    </row>
    <row r="235" spans="11:11" x14ac:dyDescent="0.25">
      <c r="K235" s="1"/>
    </row>
    <row r="236" spans="11:11" x14ac:dyDescent="0.25">
      <c r="K236" s="1"/>
    </row>
    <row r="237" spans="11:11" x14ac:dyDescent="0.25">
      <c r="K237" s="1"/>
    </row>
    <row r="238" spans="11:11" x14ac:dyDescent="0.25">
      <c r="K238" s="1"/>
    </row>
    <row r="239" spans="11:11" x14ac:dyDescent="0.25">
      <c r="K239" s="1"/>
    </row>
    <row r="240" spans="11:11" x14ac:dyDescent="0.25">
      <c r="K240" s="1"/>
    </row>
    <row r="241" spans="11:11" x14ac:dyDescent="0.25">
      <c r="K241" s="1"/>
    </row>
    <row r="242" spans="11:11" x14ac:dyDescent="0.25">
      <c r="K242" s="1"/>
    </row>
    <row r="243" spans="11:11" x14ac:dyDescent="0.25">
      <c r="K243" s="1"/>
    </row>
    <row r="244" spans="11:11" x14ac:dyDescent="0.25">
      <c r="K244" s="1"/>
    </row>
    <row r="245" spans="11:11" x14ac:dyDescent="0.25">
      <c r="K245" s="1"/>
    </row>
    <row r="246" spans="11:11" x14ac:dyDescent="0.25">
      <c r="K246" s="1"/>
    </row>
    <row r="247" spans="11:11" x14ac:dyDescent="0.25">
      <c r="K247" s="1"/>
    </row>
    <row r="248" spans="11:11" x14ac:dyDescent="0.25">
      <c r="K248" s="1"/>
    </row>
    <row r="249" spans="11:11" x14ac:dyDescent="0.25">
      <c r="K249" s="1"/>
    </row>
    <row r="250" spans="11:11" x14ac:dyDescent="0.25">
      <c r="K250" s="1"/>
    </row>
    <row r="251" spans="11:11" x14ac:dyDescent="0.25">
      <c r="K251" s="1"/>
    </row>
    <row r="252" spans="11:11" x14ac:dyDescent="0.25">
      <c r="K252" s="1"/>
    </row>
    <row r="253" spans="11:11" x14ac:dyDescent="0.25">
      <c r="K253" s="1"/>
    </row>
    <row r="254" spans="11:11" x14ac:dyDescent="0.25">
      <c r="K254" s="1"/>
    </row>
    <row r="255" spans="11:11" x14ac:dyDescent="0.25">
      <c r="K255" s="1"/>
    </row>
    <row r="256" spans="11:11" x14ac:dyDescent="0.25">
      <c r="K256" s="1"/>
    </row>
    <row r="257" spans="11:11" x14ac:dyDescent="0.25">
      <c r="K257" s="1"/>
    </row>
    <row r="258" spans="11:11" x14ac:dyDescent="0.25">
      <c r="K258" s="1"/>
    </row>
    <row r="259" spans="11:11" x14ac:dyDescent="0.25">
      <c r="K259" s="1"/>
    </row>
    <row r="260" spans="11:11" x14ac:dyDescent="0.25">
      <c r="K260" s="1"/>
    </row>
    <row r="261" spans="11:11" x14ac:dyDescent="0.25">
      <c r="K261" s="1"/>
    </row>
    <row r="262" spans="11:11" x14ac:dyDescent="0.25">
      <c r="K262" s="1"/>
    </row>
    <row r="263" spans="11:11" x14ac:dyDescent="0.25">
      <c r="K263" s="1"/>
    </row>
    <row r="264" spans="11:11" x14ac:dyDescent="0.25">
      <c r="K264" s="1"/>
    </row>
    <row r="265" spans="11:11" x14ac:dyDescent="0.25">
      <c r="K265" s="1"/>
    </row>
    <row r="266" spans="11:11" x14ac:dyDescent="0.25">
      <c r="K266" s="1"/>
    </row>
    <row r="267" spans="11:11" x14ac:dyDescent="0.25">
      <c r="K267" s="1"/>
    </row>
    <row r="268" spans="11:11" x14ac:dyDescent="0.25">
      <c r="K268" s="1"/>
    </row>
    <row r="269" spans="11:11" x14ac:dyDescent="0.25">
      <c r="K269" s="1"/>
    </row>
    <row r="270" spans="11:11" x14ac:dyDescent="0.25">
      <c r="K270" s="1"/>
    </row>
    <row r="271" spans="11:11" x14ac:dyDescent="0.25">
      <c r="K271" s="1"/>
    </row>
    <row r="272" spans="11:11" x14ac:dyDescent="0.25">
      <c r="K272" s="1"/>
    </row>
    <row r="273" spans="11:11" x14ac:dyDescent="0.25">
      <c r="K273" s="1"/>
    </row>
    <row r="274" spans="11:11" x14ac:dyDescent="0.25">
      <c r="K274" s="1"/>
    </row>
    <row r="275" spans="11:11" x14ac:dyDescent="0.25">
      <c r="K275" s="1"/>
    </row>
    <row r="276" spans="11:11" x14ac:dyDescent="0.25">
      <c r="K276" s="1"/>
    </row>
    <row r="277" spans="11:11" x14ac:dyDescent="0.25">
      <c r="K277" s="1"/>
    </row>
    <row r="278" spans="11:11" x14ac:dyDescent="0.25">
      <c r="K278" s="1"/>
    </row>
    <row r="279" spans="11:11" x14ac:dyDescent="0.25">
      <c r="K279" s="1"/>
    </row>
    <row r="280" spans="11:11" x14ac:dyDescent="0.25">
      <c r="K280" s="1"/>
    </row>
    <row r="281" spans="11:11" x14ac:dyDescent="0.25">
      <c r="K281" s="1"/>
    </row>
    <row r="282" spans="11:11" x14ac:dyDescent="0.25">
      <c r="K282" s="1"/>
    </row>
    <row r="283" spans="11:11" x14ac:dyDescent="0.25">
      <c r="K283" s="1"/>
    </row>
    <row r="284" spans="11:11" x14ac:dyDescent="0.25">
      <c r="K284" s="1"/>
    </row>
    <row r="285" spans="11:11" x14ac:dyDescent="0.25">
      <c r="K285" s="1"/>
    </row>
    <row r="286" spans="11:11" x14ac:dyDescent="0.25">
      <c r="K286" s="1"/>
    </row>
    <row r="287" spans="11:11" x14ac:dyDescent="0.25">
      <c r="K287" s="1"/>
    </row>
    <row r="288" spans="11:11" x14ac:dyDescent="0.25">
      <c r="K288" s="1"/>
    </row>
    <row r="289" spans="11:11" x14ac:dyDescent="0.25">
      <c r="K289" s="1"/>
    </row>
    <row r="290" spans="11:11" x14ac:dyDescent="0.25">
      <c r="K290" s="1"/>
    </row>
    <row r="291" spans="11:11" x14ac:dyDescent="0.25">
      <c r="K291" s="1"/>
    </row>
    <row r="292" spans="11:11" x14ac:dyDescent="0.25">
      <c r="K292" s="1"/>
    </row>
    <row r="293" spans="11:11" x14ac:dyDescent="0.25">
      <c r="K293" s="1"/>
    </row>
    <row r="294" spans="11:11" x14ac:dyDescent="0.25">
      <c r="K294" s="1"/>
    </row>
    <row r="295" spans="11:11" x14ac:dyDescent="0.25">
      <c r="K295" s="1"/>
    </row>
    <row r="296" spans="11:11" x14ac:dyDescent="0.25">
      <c r="K296" s="1"/>
    </row>
    <row r="297" spans="11:11" x14ac:dyDescent="0.25">
      <c r="K297" s="1"/>
    </row>
    <row r="298" spans="11:11" x14ac:dyDescent="0.25">
      <c r="K298" s="1"/>
    </row>
    <row r="299" spans="11:11" x14ac:dyDescent="0.25">
      <c r="K299" s="1"/>
    </row>
    <row r="300" spans="11:11" x14ac:dyDescent="0.25">
      <c r="K300" s="1"/>
    </row>
    <row r="301" spans="11:11" x14ac:dyDescent="0.25">
      <c r="K301" s="1"/>
    </row>
    <row r="302" spans="11:11" x14ac:dyDescent="0.25">
      <c r="K302" s="1"/>
    </row>
    <row r="303" spans="11:11" x14ac:dyDescent="0.25">
      <c r="K303" s="1"/>
    </row>
    <row r="304" spans="11:11" x14ac:dyDescent="0.25">
      <c r="K304" s="1"/>
    </row>
    <row r="305" spans="11:11" x14ac:dyDescent="0.25">
      <c r="K305" s="1"/>
    </row>
    <row r="306" spans="11:11" x14ac:dyDescent="0.25">
      <c r="K306" s="1"/>
    </row>
    <row r="307" spans="11:11" x14ac:dyDescent="0.25">
      <c r="K307" s="1"/>
    </row>
    <row r="308" spans="11:11" x14ac:dyDescent="0.25">
      <c r="K308" s="1"/>
    </row>
    <row r="309" spans="11:11" x14ac:dyDescent="0.25">
      <c r="K309" s="1"/>
    </row>
    <row r="310" spans="11:11" x14ac:dyDescent="0.25">
      <c r="K310" s="1"/>
    </row>
    <row r="311" spans="11:11" x14ac:dyDescent="0.25">
      <c r="K311" s="1"/>
    </row>
    <row r="312" spans="11:11" x14ac:dyDescent="0.25">
      <c r="K312" s="1"/>
    </row>
    <row r="313" spans="11:11" x14ac:dyDescent="0.25">
      <c r="K313" s="1"/>
    </row>
    <row r="314" spans="11:11" x14ac:dyDescent="0.25">
      <c r="K314" s="1"/>
    </row>
    <row r="315" spans="11:11" x14ac:dyDescent="0.25">
      <c r="K315" s="1"/>
    </row>
    <row r="316" spans="11:11" x14ac:dyDescent="0.25">
      <c r="K316" s="1"/>
    </row>
    <row r="317" spans="11:11" x14ac:dyDescent="0.25">
      <c r="K317" s="1"/>
    </row>
    <row r="318" spans="11:11" x14ac:dyDescent="0.25">
      <c r="K318" s="1"/>
    </row>
    <row r="319" spans="11:11" x14ac:dyDescent="0.25">
      <c r="K319" s="1"/>
    </row>
    <row r="320" spans="11:11" x14ac:dyDescent="0.25">
      <c r="K320" s="1"/>
    </row>
    <row r="321" spans="11:11" x14ac:dyDescent="0.25">
      <c r="K321" s="1"/>
    </row>
    <row r="322" spans="11:11" x14ac:dyDescent="0.25">
      <c r="K322" s="1"/>
    </row>
    <row r="323" spans="11:11" x14ac:dyDescent="0.25">
      <c r="K323" s="1"/>
    </row>
    <row r="324" spans="11:11" x14ac:dyDescent="0.25">
      <c r="K324" s="1"/>
    </row>
    <row r="325" spans="11:11" x14ac:dyDescent="0.25">
      <c r="K325" s="1"/>
    </row>
    <row r="326" spans="11:11" x14ac:dyDescent="0.25">
      <c r="K326" s="1"/>
    </row>
    <row r="327" spans="11:11" x14ac:dyDescent="0.25">
      <c r="K327" s="1"/>
    </row>
    <row r="328" spans="11:11" x14ac:dyDescent="0.25">
      <c r="K328" s="1"/>
    </row>
    <row r="329" spans="11:11" x14ac:dyDescent="0.25">
      <c r="K329" s="1"/>
    </row>
    <row r="330" spans="11:11" x14ac:dyDescent="0.25">
      <c r="K330" s="1"/>
    </row>
    <row r="331" spans="11:11" x14ac:dyDescent="0.25">
      <c r="K331" s="1"/>
    </row>
    <row r="332" spans="11:11" x14ac:dyDescent="0.25">
      <c r="K332" s="1"/>
    </row>
    <row r="333" spans="11:11" x14ac:dyDescent="0.25">
      <c r="K333" s="1"/>
    </row>
    <row r="334" spans="11:11" x14ac:dyDescent="0.25">
      <c r="K334" s="1"/>
    </row>
    <row r="335" spans="11:11" x14ac:dyDescent="0.25">
      <c r="K335" s="1"/>
    </row>
    <row r="336" spans="11:11" x14ac:dyDescent="0.25">
      <c r="K336" s="1"/>
    </row>
    <row r="337" spans="11:11" x14ac:dyDescent="0.25">
      <c r="K337" s="1"/>
    </row>
    <row r="338" spans="11:11" x14ac:dyDescent="0.25">
      <c r="K338" s="1"/>
    </row>
    <row r="339" spans="11:11" x14ac:dyDescent="0.25">
      <c r="K339" s="1"/>
    </row>
    <row r="340" spans="11:11" x14ac:dyDescent="0.25">
      <c r="K340" s="1"/>
    </row>
    <row r="341" spans="11:11" x14ac:dyDescent="0.25">
      <c r="K341" s="1"/>
    </row>
    <row r="342" spans="11:11" x14ac:dyDescent="0.25">
      <c r="K342" s="1"/>
    </row>
    <row r="343" spans="11:11" x14ac:dyDescent="0.25">
      <c r="K343" s="1"/>
    </row>
    <row r="344" spans="11:11" x14ac:dyDescent="0.25">
      <c r="K344" s="1"/>
    </row>
    <row r="345" spans="11:11" x14ac:dyDescent="0.25">
      <c r="K345" s="1"/>
    </row>
    <row r="346" spans="11:11" x14ac:dyDescent="0.25">
      <c r="K346" s="1"/>
    </row>
    <row r="347" spans="11:11" x14ac:dyDescent="0.25">
      <c r="K347" s="1"/>
    </row>
    <row r="348" spans="11:11" x14ac:dyDescent="0.25">
      <c r="K348" s="1"/>
    </row>
    <row r="349" spans="11:11" x14ac:dyDescent="0.25">
      <c r="K349" s="1"/>
    </row>
    <row r="350" spans="11:11" x14ac:dyDescent="0.25">
      <c r="K350" s="1"/>
    </row>
    <row r="351" spans="11:11" x14ac:dyDescent="0.25">
      <c r="K351" s="1"/>
    </row>
    <row r="352" spans="11:11" x14ac:dyDescent="0.25">
      <c r="K352" s="1"/>
    </row>
    <row r="353" spans="11:11" x14ac:dyDescent="0.25">
      <c r="K353" s="1"/>
    </row>
    <row r="354" spans="11:11" x14ac:dyDescent="0.25">
      <c r="K354" s="1"/>
    </row>
    <row r="355" spans="11:11" x14ac:dyDescent="0.25">
      <c r="K355" s="1"/>
    </row>
    <row r="356" spans="11:11" x14ac:dyDescent="0.25">
      <c r="K356" s="1"/>
    </row>
    <row r="357" spans="11:11" x14ac:dyDescent="0.25">
      <c r="K357" s="1"/>
    </row>
    <row r="358" spans="11:11" x14ac:dyDescent="0.25">
      <c r="K358" s="1"/>
    </row>
    <row r="359" spans="11:11" x14ac:dyDescent="0.25">
      <c r="K359" s="1"/>
    </row>
    <row r="360" spans="11:11" x14ac:dyDescent="0.25">
      <c r="K360" s="1"/>
    </row>
    <row r="361" spans="11:11" x14ac:dyDescent="0.25">
      <c r="K361" s="1"/>
    </row>
    <row r="362" spans="11:11" x14ac:dyDescent="0.25">
      <c r="K362" s="1"/>
    </row>
    <row r="363" spans="11:11" x14ac:dyDescent="0.25">
      <c r="K363" s="1"/>
    </row>
    <row r="364" spans="11:11" x14ac:dyDescent="0.25">
      <c r="K364" s="1"/>
    </row>
    <row r="365" spans="11:11" x14ac:dyDescent="0.25">
      <c r="K365" s="1"/>
    </row>
    <row r="366" spans="11:11" x14ac:dyDescent="0.25">
      <c r="K366" s="1"/>
    </row>
    <row r="367" spans="11:11" x14ac:dyDescent="0.25">
      <c r="K367" s="1"/>
    </row>
    <row r="368" spans="11:11" x14ac:dyDescent="0.25">
      <c r="K368" s="1"/>
    </row>
    <row r="369" spans="11:11" x14ac:dyDescent="0.25">
      <c r="K369" s="1"/>
    </row>
    <row r="370" spans="11:11" x14ac:dyDescent="0.25">
      <c r="K370" s="1"/>
    </row>
    <row r="371" spans="11:11" x14ac:dyDescent="0.25">
      <c r="K371" s="1"/>
    </row>
    <row r="372" spans="11:11" x14ac:dyDescent="0.25">
      <c r="K372" s="1"/>
    </row>
    <row r="373" spans="11:11" x14ac:dyDescent="0.25">
      <c r="K373" s="1"/>
    </row>
    <row r="374" spans="11:11" x14ac:dyDescent="0.25">
      <c r="K374" s="1"/>
    </row>
    <row r="375" spans="11:11" x14ac:dyDescent="0.25">
      <c r="K375" s="1"/>
    </row>
    <row r="376" spans="11:11" x14ac:dyDescent="0.25">
      <c r="K376" s="1"/>
    </row>
    <row r="377" spans="11:11" x14ac:dyDescent="0.25">
      <c r="K377" s="1"/>
    </row>
    <row r="378" spans="11:11" x14ac:dyDescent="0.25">
      <c r="K378" s="1"/>
    </row>
    <row r="379" spans="11:11" x14ac:dyDescent="0.25">
      <c r="K379" s="1"/>
    </row>
    <row r="380" spans="11:11" x14ac:dyDescent="0.25">
      <c r="K380" s="1"/>
    </row>
    <row r="381" spans="11:11" x14ac:dyDescent="0.25">
      <c r="K381" s="1"/>
    </row>
    <row r="382" spans="11:11" x14ac:dyDescent="0.25">
      <c r="K382" s="1"/>
    </row>
    <row r="383" spans="11:11" x14ac:dyDescent="0.25">
      <c r="K383" s="1"/>
    </row>
    <row r="384" spans="11:11" x14ac:dyDescent="0.25">
      <c r="K384" s="1"/>
    </row>
    <row r="385" spans="11:11" x14ac:dyDescent="0.25">
      <c r="K385" s="1"/>
    </row>
    <row r="386" spans="11:11" x14ac:dyDescent="0.25">
      <c r="K386" s="1"/>
    </row>
    <row r="387" spans="11:11" x14ac:dyDescent="0.25">
      <c r="K387" s="1"/>
    </row>
    <row r="388" spans="11:11" x14ac:dyDescent="0.25">
      <c r="K388" s="1"/>
    </row>
    <row r="389" spans="11:11" x14ac:dyDescent="0.25">
      <c r="K389" s="1"/>
    </row>
    <row r="390" spans="11:11" x14ac:dyDescent="0.25">
      <c r="K390" s="1"/>
    </row>
    <row r="391" spans="11:11" x14ac:dyDescent="0.25">
      <c r="K391" s="1"/>
    </row>
    <row r="392" spans="11:11" x14ac:dyDescent="0.25">
      <c r="K392" s="1"/>
    </row>
    <row r="393" spans="11:11" x14ac:dyDescent="0.25">
      <c r="K393" s="1"/>
    </row>
    <row r="394" spans="11:11" x14ac:dyDescent="0.25">
      <c r="K394" s="1"/>
    </row>
    <row r="395" spans="11:11" x14ac:dyDescent="0.25">
      <c r="K395" s="1"/>
    </row>
    <row r="396" spans="11:11" x14ac:dyDescent="0.25">
      <c r="K396" s="1"/>
    </row>
    <row r="397" spans="11:11" x14ac:dyDescent="0.25">
      <c r="K397" s="1"/>
    </row>
    <row r="398" spans="11:11" x14ac:dyDescent="0.25">
      <c r="K398" s="1"/>
    </row>
    <row r="399" spans="11:11" x14ac:dyDescent="0.25">
      <c r="K399" s="1"/>
    </row>
    <row r="400" spans="11:11" x14ac:dyDescent="0.25">
      <c r="K400" s="1"/>
    </row>
    <row r="401" spans="11:11" x14ac:dyDescent="0.25">
      <c r="K401" s="1"/>
    </row>
    <row r="402" spans="11:11" x14ac:dyDescent="0.25">
      <c r="K402" s="1"/>
    </row>
    <row r="403" spans="11:11" x14ac:dyDescent="0.25">
      <c r="K403" s="1"/>
    </row>
    <row r="404" spans="11:11" x14ac:dyDescent="0.25">
      <c r="K404" s="1"/>
    </row>
    <row r="405" spans="11:11" x14ac:dyDescent="0.25">
      <c r="K405" s="1"/>
    </row>
    <row r="406" spans="11:11" x14ac:dyDescent="0.25">
      <c r="K406" s="1"/>
    </row>
    <row r="407" spans="11:11" x14ac:dyDescent="0.25">
      <c r="K407" s="1"/>
    </row>
    <row r="408" spans="11:11" x14ac:dyDescent="0.25">
      <c r="K408" s="1"/>
    </row>
    <row r="409" spans="11:11" x14ac:dyDescent="0.25">
      <c r="K409" s="1"/>
    </row>
    <row r="410" spans="11:11" x14ac:dyDescent="0.25">
      <c r="K410" s="1"/>
    </row>
    <row r="411" spans="11:11" x14ac:dyDescent="0.25">
      <c r="K411" s="1"/>
    </row>
    <row r="412" spans="11:11" x14ac:dyDescent="0.25">
      <c r="K412" s="1"/>
    </row>
    <row r="413" spans="11:11" x14ac:dyDescent="0.25">
      <c r="K413" s="1"/>
    </row>
    <row r="414" spans="11:11" x14ac:dyDescent="0.25">
      <c r="K414" s="1"/>
    </row>
    <row r="415" spans="11:11" x14ac:dyDescent="0.25">
      <c r="K415" s="1"/>
    </row>
    <row r="416" spans="11:11" x14ac:dyDescent="0.25">
      <c r="K416" s="1"/>
    </row>
    <row r="417" spans="11:11" x14ac:dyDescent="0.25">
      <c r="K417" s="1"/>
    </row>
    <row r="418" spans="11:11" x14ac:dyDescent="0.25">
      <c r="K418" s="1"/>
    </row>
    <row r="419" spans="11:11" x14ac:dyDescent="0.25">
      <c r="K419" s="1"/>
    </row>
    <row r="420" spans="11:11" x14ac:dyDescent="0.25">
      <c r="K420" s="1"/>
    </row>
    <row r="421" spans="11:11" x14ac:dyDescent="0.25">
      <c r="K421" s="1"/>
    </row>
    <row r="422" spans="11:11" x14ac:dyDescent="0.25">
      <c r="K422" s="1"/>
    </row>
    <row r="423" spans="11:11" x14ac:dyDescent="0.25">
      <c r="K423" s="1"/>
    </row>
    <row r="424" spans="11:11" x14ac:dyDescent="0.25">
      <c r="K424" s="1"/>
    </row>
    <row r="425" spans="11:11" x14ac:dyDescent="0.25">
      <c r="K425" s="1"/>
    </row>
    <row r="426" spans="11:11" x14ac:dyDescent="0.25">
      <c r="K426" s="1"/>
    </row>
    <row r="427" spans="11:11" x14ac:dyDescent="0.25">
      <c r="K427" s="1"/>
    </row>
    <row r="428" spans="11:11" x14ac:dyDescent="0.25">
      <c r="K428" s="1"/>
    </row>
    <row r="429" spans="11:11" x14ac:dyDescent="0.25">
      <c r="K429" s="1"/>
    </row>
    <row r="430" spans="11:11" x14ac:dyDescent="0.25">
      <c r="K430" s="1"/>
    </row>
    <row r="431" spans="11:11" x14ac:dyDescent="0.25">
      <c r="K431" s="1"/>
    </row>
    <row r="432" spans="11:11" x14ac:dyDescent="0.25">
      <c r="K432" s="1"/>
    </row>
    <row r="433" spans="11:11" x14ac:dyDescent="0.25">
      <c r="K433" s="1"/>
    </row>
    <row r="434" spans="11:11" x14ac:dyDescent="0.25">
      <c r="K434" s="1"/>
    </row>
    <row r="435" spans="11:11" x14ac:dyDescent="0.25">
      <c r="K435" s="1"/>
    </row>
    <row r="436" spans="11:11" x14ac:dyDescent="0.25">
      <c r="K436" s="1"/>
    </row>
    <row r="437" spans="11:11" x14ac:dyDescent="0.25">
      <c r="K437" s="1"/>
    </row>
    <row r="438" spans="11:11" x14ac:dyDescent="0.25">
      <c r="K438" s="1"/>
    </row>
    <row r="439" spans="11:11" x14ac:dyDescent="0.25">
      <c r="K439" s="1"/>
    </row>
    <row r="440" spans="11:11" x14ac:dyDescent="0.25">
      <c r="K440" s="1"/>
    </row>
    <row r="441" spans="11:11" x14ac:dyDescent="0.25">
      <c r="K441" s="1"/>
    </row>
    <row r="442" spans="11:11" x14ac:dyDescent="0.25">
      <c r="K442" s="1"/>
    </row>
    <row r="443" spans="11:11" x14ac:dyDescent="0.25">
      <c r="K443" s="1"/>
    </row>
    <row r="444" spans="11:11" x14ac:dyDescent="0.25">
      <c r="K444" s="1"/>
    </row>
    <row r="445" spans="11:11" x14ac:dyDescent="0.25">
      <c r="K445" s="1"/>
    </row>
    <row r="446" spans="11:11" x14ac:dyDescent="0.25">
      <c r="K446" s="1"/>
    </row>
    <row r="447" spans="11:11" x14ac:dyDescent="0.25">
      <c r="K447" s="1"/>
    </row>
    <row r="448" spans="11:11" x14ac:dyDescent="0.25">
      <c r="K448" s="1"/>
    </row>
    <row r="449" spans="11:11" x14ac:dyDescent="0.25">
      <c r="K449" s="1"/>
    </row>
    <row r="450" spans="11:11" x14ac:dyDescent="0.25">
      <c r="K450" s="1"/>
    </row>
    <row r="451" spans="11:11" x14ac:dyDescent="0.25">
      <c r="K451" s="1"/>
    </row>
    <row r="452" spans="11:11" x14ac:dyDescent="0.25">
      <c r="K452" s="1"/>
    </row>
    <row r="453" spans="11:11" x14ac:dyDescent="0.25">
      <c r="K453" s="1"/>
    </row>
    <row r="454" spans="11:11" x14ac:dyDescent="0.25">
      <c r="K454" s="1"/>
    </row>
    <row r="455" spans="11:11" x14ac:dyDescent="0.25">
      <c r="K455" s="1"/>
    </row>
    <row r="456" spans="11:11" x14ac:dyDescent="0.25">
      <c r="K456" s="1"/>
    </row>
    <row r="457" spans="11:11" x14ac:dyDescent="0.25">
      <c r="K457" s="1"/>
    </row>
    <row r="458" spans="11:11" x14ac:dyDescent="0.25">
      <c r="K458" s="1"/>
    </row>
    <row r="459" spans="11:11" x14ac:dyDescent="0.25">
      <c r="K459" s="1"/>
    </row>
    <row r="460" spans="11:11" x14ac:dyDescent="0.25">
      <c r="K460" s="1"/>
    </row>
    <row r="461" spans="11:11" x14ac:dyDescent="0.25">
      <c r="K461" s="1"/>
    </row>
    <row r="462" spans="11:11" x14ac:dyDescent="0.25">
      <c r="K462" s="1"/>
    </row>
    <row r="463" spans="11:11" x14ac:dyDescent="0.25">
      <c r="K463" s="1"/>
    </row>
    <row r="464" spans="11:11" x14ac:dyDescent="0.25">
      <c r="K464" s="1"/>
    </row>
    <row r="465" spans="11:11" x14ac:dyDescent="0.25">
      <c r="K465" s="1"/>
    </row>
    <row r="466" spans="11:11" x14ac:dyDescent="0.25">
      <c r="K466" s="1"/>
    </row>
    <row r="467" spans="11:11" x14ac:dyDescent="0.25">
      <c r="K467" s="1"/>
    </row>
    <row r="468" spans="11:11" x14ac:dyDescent="0.25">
      <c r="K468" s="1"/>
    </row>
    <row r="469" spans="11:11" x14ac:dyDescent="0.25">
      <c r="K469" s="1"/>
    </row>
    <row r="470" spans="11:11" x14ac:dyDescent="0.25">
      <c r="K470" s="1"/>
    </row>
    <row r="471" spans="11:11" x14ac:dyDescent="0.25">
      <c r="K471" s="1"/>
    </row>
    <row r="472" spans="11:11" x14ac:dyDescent="0.25">
      <c r="K472" s="1"/>
    </row>
    <row r="473" spans="11:11" x14ac:dyDescent="0.25">
      <c r="K473" s="1"/>
    </row>
    <row r="474" spans="11:11" x14ac:dyDescent="0.25">
      <c r="K474" s="1"/>
    </row>
    <row r="475" spans="11:11" x14ac:dyDescent="0.25">
      <c r="K475" s="1"/>
    </row>
    <row r="476" spans="11:11" x14ac:dyDescent="0.25">
      <c r="K476" s="1"/>
    </row>
    <row r="477" spans="11:11" x14ac:dyDescent="0.25">
      <c r="K477" s="1"/>
    </row>
    <row r="478" spans="11:11" x14ac:dyDescent="0.25">
      <c r="K478" s="1"/>
    </row>
    <row r="479" spans="11:11" x14ac:dyDescent="0.25">
      <c r="K479" s="1"/>
    </row>
    <row r="480" spans="11:11" x14ac:dyDescent="0.25">
      <c r="K480" s="1"/>
    </row>
    <row r="481" spans="11:11" x14ac:dyDescent="0.25">
      <c r="K481" s="1"/>
    </row>
    <row r="482" spans="11:11" x14ac:dyDescent="0.25">
      <c r="K482" s="1"/>
    </row>
    <row r="483" spans="11:11" x14ac:dyDescent="0.25">
      <c r="K483" s="1"/>
    </row>
    <row r="484" spans="11:11" x14ac:dyDescent="0.25">
      <c r="K484" s="1"/>
    </row>
    <row r="485" spans="11:11" x14ac:dyDescent="0.25">
      <c r="K485" s="1"/>
    </row>
    <row r="486" spans="11:11" x14ac:dyDescent="0.25">
      <c r="K486" s="1"/>
    </row>
    <row r="487" spans="11:11" x14ac:dyDescent="0.25">
      <c r="K487" s="1"/>
    </row>
    <row r="488" spans="11:11" x14ac:dyDescent="0.25">
      <c r="K488" s="1"/>
    </row>
    <row r="489" spans="11:11" x14ac:dyDescent="0.25">
      <c r="K489" s="1"/>
    </row>
    <row r="490" spans="11:11" x14ac:dyDescent="0.25">
      <c r="K490" s="1"/>
    </row>
    <row r="491" spans="11:11" x14ac:dyDescent="0.25">
      <c r="K491" s="1"/>
    </row>
    <row r="492" spans="11:11" x14ac:dyDescent="0.25">
      <c r="K492" s="1"/>
    </row>
    <row r="493" spans="11:11" x14ac:dyDescent="0.25">
      <c r="K493" s="1"/>
    </row>
    <row r="494" spans="11:11" x14ac:dyDescent="0.25">
      <c r="K494" s="1"/>
    </row>
    <row r="495" spans="11:11" x14ac:dyDescent="0.25">
      <c r="K495" s="1"/>
    </row>
    <row r="496" spans="11:11" x14ac:dyDescent="0.25">
      <c r="K496" s="1"/>
    </row>
    <row r="497" spans="11:11" x14ac:dyDescent="0.25">
      <c r="K497" s="1"/>
    </row>
    <row r="498" spans="11:11" x14ac:dyDescent="0.25">
      <c r="K498" s="1"/>
    </row>
    <row r="499" spans="11:11" x14ac:dyDescent="0.25">
      <c r="K499" s="1"/>
    </row>
    <row r="500" spans="11:11" x14ac:dyDescent="0.25">
      <c r="K500" s="1"/>
    </row>
    <row r="501" spans="11:11" x14ac:dyDescent="0.25">
      <c r="K501" s="1"/>
    </row>
    <row r="502" spans="11:11" x14ac:dyDescent="0.25">
      <c r="K502" s="1"/>
    </row>
    <row r="503" spans="11:11" x14ac:dyDescent="0.25">
      <c r="K503" s="1"/>
    </row>
    <row r="504" spans="11:11" x14ac:dyDescent="0.25">
      <c r="K504" s="1"/>
    </row>
    <row r="505" spans="11:11" x14ac:dyDescent="0.25">
      <c r="K505" s="1"/>
    </row>
    <row r="506" spans="11:11" x14ac:dyDescent="0.25">
      <c r="K506" s="1"/>
    </row>
    <row r="507" spans="11:11" x14ac:dyDescent="0.25">
      <c r="K507" s="1"/>
    </row>
    <row r="508" spans="11:11" x14ac:dyDescent="0.25">
      <c r="K508" s="1"/>
    </row>
    <row r="509" spans="11:11" x14ac:dyDescent="0.25">
      <c r="K509" s="1"/>
    </row>
    <row r="510" spans="11:11" x14ac:dyDescent="0.25">
      <c r="K510" s="1"/>
    </row>
    <row r="511" spans="11:11" x14ac:dyDescent="0.25">
      <c r="K511" s="1"/>
    </row>
    <row r="512" spans="11:11" x14ac:dyDescent="0.25">
      <c r="K512" s="1"/>
    </row>
    <row r="513" spans="11:11" x14ac:dyDescent="0.25">
      <c r="K513" s="1"/>
    </row>
    <row r="514" spans="11:11" x14ac:dyDescent="0.25">
      <c r="K514" s="1"/>
    </row>
    <row r="515" spans="11:11" x14ac:dyDescent="0.25">
      <c r="K515" s="1"/>
    </row>
    <row r="516" spans="11:11" x14ac:dyDescent="0.25">
      <c r="K516" s="1"/>
    </row>
    <row r="517" spans="11:11" x14ac:dyDescent="0.25">
      <c r="K517" s="1"/>
    </row>
    <row r="518" spans="11:11" x14ac:dyDescent="0.25">
      <c r="K518" s="1"/>
    </row>
    <row r="519" spans="11:11" x14ac:dyDescent="0.25">
      <c r="K519" s="1"/>
    </row>
    <row r="520" spans="11:11" x14ac:dyDescent="0.25">
      <c r="K520" s="1"/>
    </row>
    <row r="521" spans="11:11" x14ac:dyDescent="0.25">
      <c r="K521" s="1"/>
    </row>
    <row r="522" spans="11:11" x14ac:dyDescent="0.25">
      <c r="K522" s="1"/>
    </row>
    <row r="523" spans="11:11" x14ac:dyDescent="0.25">
      <c r="K523" s="1"/>
    </row>
    <row r="524" spans="11:11" x14ac:dyDescent="0.25">
      <c r="K524" s="1"/>
    </row>
    <row r="525" spans="11:11" x14ac:dyDescent="0.25">
      <c r="K525" s="1"/>
    </row>
    <row r="526" spans="11:11" x14ac:dyDescent="0.25">
      <c r="K526" s="1"/>
    </row>
    <row r="527" spans="11:11" x14ac:dyDescent="0.25">
      <c r="K527" s="1"/>
    </row>
    <row r="528" spans="11:11" x14ac:dyDescent="0.25">
      <c r="K528" s="1"/>
    </row>
    <row r="529" spans="11:11" x14ac:dyDescent="0.25">
      <c r="K529" s="1"/>
    </row>
    <row r="530" spans="11:11" x14ac:dyDescent="0.25">
      <c r="K530" s="1"/>
    </row>
    <row r="531" spans="11:11" x14ac:dyDescent="0.25">
      <c r="K531" s="1"/>
    </row>
    <row r="532" spans="11:11" x14ac:dyDescent="0.25">
      <c r="K532" s="1"/>
    </row>
    <row r="533" spans="11:11" x14ac:dyDescent="0.25">
      <c r="K533" s="1"/>
    </row>
    <row r="534" spans="11:11" x14ac:dyDescent="0.25">
      <c r="K534" s="1"/>
    </row>
    <row r="535" spans="11:11" x14ac:dyDescent="0.25">
      <c r="K535" s="1"/>
    </row>
    <row r="536" spans="11:11" x14ac:dyDescent="0.25">
      <c r="K536" s="1"/>
    </row>
    <row r="537" spans="11:11" x14ac:dyDescent="0.25">
      <c r="K537" s="1"/>
    </row>
    <row r="538" spans="11:11" x14ac:dyDescent="0.25">
      <c r="K538" s="1"/>
    </row>
    <row r="539" spans="11:11" x14ac:dyDescent="0.25">
      <c r="K539" s="1"/>
    </row>
    <row r="540" spans="11:11" x14ac:dyDescent="0.25">
      <c r="K540" s="1"/>
    </row>
    <row r="541" spans="11:11" x14ac:dyDescent="0.25">
      <c r="K541" s="1"/>
    </row>
    <row r="542" spans="11:11" x14ac:dyDescent="0.25">
      <c r="K542" s="1"/>
    </row>
    <row r="543" spans="11:11" x14ac:dyDescent="0.25">
      <c r="K543" s="1"/>
    </row>
    <row r="544" spans="11:11" x14ac:dyDescent="0.25">
      <c r="K544" s="1"/>
    </row>
    <row r="545" spans="11:11" x14ac:dyDescent="0.25">
      <c r="K545" s="1"/>
    </row>
    <row r="546" spans="11:11" x14ac:dyDescent="0.25">
      <c r="K546" s="1"/>
    </row>
    <row r="547" spans="11:11" x14ac:dyDescent="0.25">
      <c r="K547" s="1"/>
    </row>
    <row r="548" spans="11:11" x14ac:dyDescent="0.25">
      <c r="K548" s="1"/>
    </row>
    <row r="549" spans="11:11" x14ac:dyDescent="0.25">
      <c r="K549" s="1"/>
    </row>
    <row r="550" spans="11:11" x14ac:dyDescent="0.25">
      <c r="K550" s="1"/>
    </row>
    <row r="551" spans="11:11" x14ac:dyDescent="0.25">
      <c r="K551" s="1"/>
    </row>
    <row r="552" spans="11:11" x14ac:dyDescent="0.25">
      <c r="K552" s="1"/>
    </row>
    <row r="553" spans="11:11" x14ac:dyDescent="0.25">
      <c r="K553" s="1"/>
    </row>
    <row r="554" spans="11:11" x14ac:dyDescent="0.25">
      <c r="K554" s="1"/>
    </row>
    <row r="555" spans="11:11" x14ac:dyDescent="0.25">
      <c r="K555" s="1"/>
    </row>
    <row r="556" spans="11:11" x14ac:dyDescent="0.25">
      <c r="K556" s="1"/>
    </row>
    <row r="557" spans="11:11" x14ac:dyDescent="0.25">
      <c r="K557" s="1"/>
    </row>
    <row r="558" spans="11:11" x14ac:dyDescent="0.25">
      <c r="K558" s="1"/>
    </row>
    <row r="559" spans="11:11" x14ac:dyDescent="0.25">
      <c r="K559" s="1"/>
    </row>
    <row r="560" spans="11:11" x14ac:dyDescent="0.25">
      <c r="K560" s="1"/>
    </row>
    <row r="561" spans="11:11" x14ac:dyDescent="0.25">
      <c r="K561" s="1"/>
    </row>
    <row r="562" spans="11:11" x14ac:dyDescent="0.25">
      <c r="K562" s="1"/>
    </row>
    <row r="563" spans="11:11" x14ac:dyDescent="0.25">
      <c r="K563" s="1"/>
    </row>
    <row r="564" spans="11:11" x14ac:dyDescent="0.25">
      <c r="K564" s="1"/>
    </row>
    <row r="565" spans="11:11" x14ac:dyDescent="0.25">
      <c r="K565" s="1"/>
    </row>
    <row r="566" spans="11:11" x14ac:dyDescent="0.25">
      <c r="K566" s="1"/>
    </row>
    <row r="567" spans="11:11" x14ac:dyDescent="0.25">
      <c r="K567" s="1"/>
    </row>
    <row r="568" spans="11:11" x14ac:dyDescent="0.25">
      <c r="K568" s="1"/>
    </row>
    <row r="569" spans="11:11" x14ac:dyDescent="0.25">
      <c r="K569" s="1"/>
    </row>
    <row r="570" spans="11:11" x14ac:dyDescent="0.25">
      <c r="K570" s="1"/>
    </row>
    <row r="571" spans="11:11" x14ac:dyDescent="0.25">
      <c r="K571" s="1"/>
    </row>
    <row r="572" spans="11:11" x14ac:dyDescent="0.25">
      <c r="K572" s="1"/>
    </row>
    <row r="573" spans="11:11" x14ac:dyDescent="0.25">
      <c r="K573" s="1"/>
    </row>
    <row r="574" spans="11:11" x14ac:dyDescent="0.25">
      <c r="K574" s="1"/>
    </row>
    <row r="575" spans="11:11" x14ac:dyDescent="0.25">
      <c r="K575" s="1"/>
    </row>
    <row r="576" spans="11:11" x14ac:dyDescent="0.25">
      <c r="K576" s="1"/>
    </row>
    <row r="577" spans="11:11" x14ac:dyDescent="0.25">
      <c r="K577" s="1"/>
    </row>
    <row r="578" spans="11:11" x14ac:dyDescent="0.25">
      <c r="K578" s="1"/>
    </row>
    <row r="579" spans="11:11" x14ac:dyDescent="0.25">
      <c r="K579" s="1"/>
    </row>
    <row r="580" spans="11:11" x14ac:dyDescent="0.25">
      <c r="K580" s="1"/>
    </row>
    <row r="581" spans="11:11" x14ac:dyDescent="0.25">
      <c r="K581" s="1"/>
    </row>
    <row r="582" spans="11:11" x14ac:dyDescent="0.25">
      <c r="K582" s="1"/>
    </row>
    <row r="583" spans="11:11" x14ac:dyDescent="0.25">
      <c r="K583" s="1"/>
    </row>
    <row r="584" spans="11:11" x14ac:dyDescent="0.25">
      <c r="K584" s="1"/>
    </row>
    <row r="585" spans="11:11" x14ac:dyDescent="0.25">
      <c r="K585" s="1"/>
    </row>
    <row r="586" spans="11:11" x14ac:dyDescent="0.25">
      <c r="K586" s="1"/>
    </row>
    <row r="587" spans="11:11" x14ac:dyDescent="0.25">
      <c r="K587" s="1"/>
    </row>
    <row r="588" spans="11:11" x14ac:dyDescent="0.25">
      <c r="K588" s="1"/>
    </row>
    <row r="589" spans="11:11" x14ac:dyDescent="0.25">
      <c r="K589" s="1"/>
    </row>
    <row r="590" spans="11:11" x14ac:dyDescent="0.25">
      <c r="K590" s="1"/>
    </row>
    <row r="591" spans="11:11" x14ac:dyDescent="0.25">
      <c r="K591" s="1"/>
    </row>
    <row r="592" spans="11:11" x14ac:dyDescent="0.25">
      <c r="K592" s="1"/>
    </row>
    <row r="593" spans="11:11" x14ac:dyDescent="0.25">
      <c r="K593" s="1"/>
    </row>
    <row r="594" spans="11:11" x14ac:dyDescent="0.25">
      <c r="K594" s="1"/>
    </row>
    <row r="595" spans="11:11" x14ac:dyDescent="0.25">
      <c r="K595" s="1"/>
    </row>
    <row r="596" spans="11:11" x14ac:dyDescent="0.25">
      <c r="K596" s="1"/>
    </row>
    <row r="597" spans="11:11" x14ac:dyDescent="0.25">
      <c r="K597" s="1"/>
    </row>
    <row r="598" spans="11:11" x14ac:dyDescent="0.25">
      <c r="K598" s="1"/>
    </row>
    <row r="599" spans="11:11" x14ac:dyDescent="0.25">
      <c r="K599" s="1"/>
    </row>
    <row r="600" spans="11:11" x14ac:dyDescent="0.25">
      <c r="K600" s="1"/>
    </row>
    <row r="601" spans="11:11" x14ac:dyDescent="0.25">
      <c r="K601" s="1"/>
    </row>
    <row r="602" spans="11:11" x14ac:dyDescent="0.25">
      <c r="K602" s="1"/>
    </row>
    <row r="603" spans="11:11" x14ac:dyDescent="0.25">
      <c r="K603" s="1"/>
    </row>
    <row r="604" spans="11:11" x14ac:dyDescent="0.25">
      <c r="K604" s="1"/>
    </row>
    <row r="605" spans="11:11" x14ac:dyDescent="0.25">
      <c r="K605" s="1"/>
    </row>
    <row r="606" spans="11:11" x14ac:dyDescent="0.25">
      <c r="K606" s="1"/>
    </row>
    <row r="607" spans="11:11" x14ac:dyDescent="0.25">
      <c r="K607" s="1"/>
    </row>
    <row r="608" spans="11:11" x14ac:dyDescent="0.25">
      <c r="K608" s="1"/>
    </row>
    <row r="609" spans="11:11" x14ac:dyDescent="0.25">
      <c r="K609" s="1"/>
    </row>
    <row r="610" spans="11:11" x14ac:dyDescent="0.25">
      <c r="K610" s="1"/>
    </row>
    <row r="611" spans="11:11" x14ac:dyDescent="0.25">
      <c r="K611" s="1"/>
    </row>
    <row r="612" spans="11:11" x14ac:dyDescent="0.25">
      <c r="K612" s="1"/>
    </row>
    <row r="613" spans="11:11" x14ac:dyDescent="0.25">
      <c r="K613" s="1"/>
    </row>
    <row r="614" spans="11:11" x14ac:dyDescent="0.25">
      <c r="K614" s="1"/>
    </row>
    <row r="615" spans="11:11" x14ac:dyDescent="0.25">
      <c r="K615" s="1"/>
    </row>
    <row r="616" spans="11:11" x14ac:dyDescent="0.25">
      <c r="K616" s="1"/>
    </row>
    <row r="617" spans="11:11" x14ac:dyDescent="0.25">
      <c r="K617" s="1"/>
    </row>
    <row r="618" spans="11:11" x14ac:dyDescent="0.25">
      <c r="K618" s="1"/>
    </row>
    <row r="619" spans="11:11" x14ac:dyDescent="0.25">
      <c r="K619" s="1"/>
    </row>
    <row r="620" spans="11:11" x14ac:dyDescent="0.25">
      <c r="K620" s="1"/>
    </row>
    <row r="621" spans="11:11" x14ac:dyDescent="0.25">
      <c r="K621" s="1"/>
    </row>
    <row r="622" spans="11:11" x14ac:dyDescent="0.25">
      <c r="K622" s="1"/>
    </row>
    <row r="623" spans="11:11" x14ac:dyDescent="0.25">
      <c r="K623" s="1"/>
    </row>
    <row r="624" spans="11:11" x14ac:dyDescent="0.25">
      <c r="K624" s="1"/>
    </row>
    <row r="625" spans="11:11" x14ac:dyDescent="0.25">
      <c r="K625" s="1"/>
    </row>
    <row r="626" spans="11:11" x14ac:dyDescent="0.25">
      <c r="K626" s="1"/>
    </row>
    <row r="627" spans="11:11" x14ac:dyDescent="0.25">
      <c r="K627" s="1"/>
    </row>
    <row r="628" spans="11:11" x14ac:dyDescent="0.25">
      <c r="K628" s="1"/>
    </row>
    <row r="629" spans="11:11" x14ac:dyDescent="0.25">
      <c r="K629" s="1"/>
    </row>
    <row r="630" spans="11:11" x14ac:dyDescent="0.25">
      <c r="K630" s="1"/>
    </row>
    <row r="631" spans="11:11" x14ac:dyDescent="0.25">
      <c r="K631" s="1"/>
    </row>
    <row r="632" spans="11:11" x14ac:dyDescent="0.25">
      <c r="K632" s="1"/>
    </row>
    <row r="633" spans="11:11" x14ac:dyDescent="0.25">
      <c r="K633" s="1"/>
    </row>
    <row r="634" spans="11:11" x14ac:dyDescent="0.25">
      <c r="K634" s="1"/>
    </row>
    <row r="635" spans="11:11" x14ac:dyDescent="0.25">
      <c r="K635" s="1"/>
    </row>
    <row r="636" spans="11:11" x14ac:dyDescent="0.25">
      <c r="K636" s="1"/>
    </row>
    <row r="637" spans="11:11" x14ac:dyDescent="0.25">
      <c r="K637" s="1"/>
    </row>
    <row r="638" spans="11:11" x14ac:dyDescent="0.25">
      <c r="K638" s="1"/>
    </row>
    <row r="639" spans="11:11" x14ac:dyDescent="0.25">
      <c r="K639" s="1"/>
    </row>
    <row r="640" spans="11:11" x14ac:dyDescent="0.25">
      <c r="K640" s="1"/>
    </row>
    <row r="641" spans="11:11" x14ac:dyDescent="0.25">
      <c r="K641" s="1"/>
    </row>
    <row r="642" spans="11:11" x14ac:dyDescent="0.25">
      <c r="K642" s="1"/>
    </row>
    <row r="643" spans="11:11" x14ac:dyDescent="0.25">
      <c r="K643" s="1"/>
    </row>
    <row r="644" spans="11:11" x14ac:dyDescent="0.25">
      <c r="K644" s="1"/>
    </row>
    <row r="645" spans="11:11" x14ac:dyDescent="0.25">
      <c r="K645" s="1"/>
    </row>
    <row r="646" spans="11:11" x14ac:dyDescent="0.25">
      <c r="K646" s="1"/>
    </row>
    <row r="647" spans="11:11" x14ac:dyDescent="0.25">
      <c r="K647" s="1"/>
    </row>
    <row r="648" spans="11:11" x14ac:dyDescent="0.25">
      <c r="K648" s="1"/>
    </row>
    <row r="649" spans="11:11" x14ac:dyDescent="0.25">
      <c r="K649" s="1"/>
    </row>
    <row r="650" spans="11:11" x14ac:dyDescent="0.25">
      <c r="K650" s="1"/>
    </row>
    <row r="651" spans="11:11" x14ac:dyDescent="0.25">
      <c r="K651" s="1"/>
    </row>
    <row r="652" spans="11:11" x14ac:dyDescent="0.25">
      <c r="K652" s="1"/>
    </row>
    <row r="653" spans="11:11" x14ac:dyDescent="0.25">
      <c r="K653" s="1"/>
    </row>
    <row r="654" spans="11:11" x14ac:dyDescent="0.25">
      <c r="K654" s="1"/>
    </row>
    <row r="655" spans="11:11" x14ac:dyDescent="0.25">
      <c r="K655" s="1"/>
    </row>
    <row r="656" spans="11:11" x14ac:dyDescent="0.25">
      <c r="K656" s="1"/>
    </row>
    <row r="657" spans="11:11" x14ac:dyDescent="0.25">
      <c r="K657" s="1"/>
    </row>
    <row r="658" spans="11:11" x14ac:dyDescent="0.25">
      <c r="K658" s="1"/>
    </row>
    <row r="659" spans="11:11" x14ac:dyDescent="0.25">
      <c r="K659" s="1"/>
    </row>
    <row r="660" spans="11:11" x14ac:dyDescent="0.25">
      <c r="K660" s="1"/>
    </row>
    <row r="661" spans="11:11" x14ac:dyDescent="0.25">
      <c r="K661" s="1"/>
    </row>
    <row r="662" spans="11:11" x14ac:dyDescent="0.25">
      <c r="K662" s="1"/>
    </row>
    <row r="663" spans="11:11" x14ac:dyDescent="0.25">
      <c r="K663" s="1"/>
    </row>
    <row r="664" spans="11:11" x14ac:dyDescent="0.25">
      <c r="K664" s="1"/>
    </row>
    <row r="665" spans="11:11" x14ac:dyDescent="0.25">
      <c r="K665" s="1"/>
    </row>
    <row r="666" spans="11:11" x14ac:dyDescent="0.25">
      <c r="K666" s="1"/>
    </row>
    <row r="667" spans="11:11" x14ac:dyDescent="0.25">
      <c r="K667" s="1"/>
    </row>
    <row r="668" spans="11:11" x14ac:dyDescent="0.25">
      <c r="K668" s="1"/>
    </row>
    <row r="669" spans="11:11" x14ac:dyDescent="0.25">
      <c r="K669" s="1"/>
    </row>
    <row r="670" spans="11:11" x14ac:dyDescent="0.25">
      <c r="K670" s="1"/>
    </row>
    <row r="671" spans="11:11" x14ac:dyDescent="0.25">
      <c r="K671" s="1"/>
    </row>
    <row r="672" spans="11:11" x14ac:dyDescent="0.25">
      <c r="K672" s="1"/>
    </row>
    <row r="673" spans="11:11" x14ac:dyDescent="0.25">
      <c r="K673" s="1"/>
    </row>
    <row r="674" spans="11:11" x14ac:dyDescent="0.25">
      <c r="K674" s="1"/>
    </row>
    <row r="675" spans="11:11" x14ac:dyDescent="0.25">
      <c r="K675" s="1"/>
    </row>
    <row r="676" spans="11:11" x14ac:dyDescent="0.25">
      <c r="K676" s="1"/>
    </row>
    <row r="677" spans="11:11" x14ac:dyDescent="0.25">
      <c r="K677" s="1"/>
    </row>
    <row r="678" spans="11:11" x14ac:dyDescent="0.25">
      <c r="K678" s="1"/>
    </row>
    <row r="679" spans="11:11" x14ac:dyDescent="0.25">
      <c r="K679" s="1"/>
    </row>
    <row r="680" spans="11:11" x14ac:dyDescent="0.25">
      <c r="K680" s="1"/>
    </row>
    <row r="681" spans="11:11" x14ac:dyDescent="0.25">
      <c r="K681" s="1"/>
    </row>
    <row r="682" spans="11:11" x14ac:dyDescent="0.25">
      <c r="K682" s="1"/>
    </row>
    <row r="683" spans="11:11" x14ac:dyDescent="0.25">
      <c r="K683" s="1"/>
    </row>
    <row r="684" spans="11:11" x14ac:dyDescent="0.25">
      <c r="K684" s="1"/>
    </row>
    <row r="685" spans="11:11" x14ac:dyDescent="0.25">
      <c r="K685" s="1"/>
    </row>
    <row r="686" spans="11:11" x14ac:dyDescent="0.25">
      <c r="K686" s="1"/>
    </row>
    <row r="687" spans="11:11" x14ac:dyDescent="0.25">
      <c r="K687" s="1"/>
    </row>
    <row r="688" spans="11:11" x14ac:dyDescent="0.25">
      <c r="K688" s="1"/>
    </row>
    <row r="689" spans="11:11" x14ac:dyDescent="0.25">
      <c r="K689" s="1"/>
    </row>
    <row r="690" spans="11:11" x14ac:dyDescent="0.25">
      <c r="K690" s="1"/>
    </row>
    <row r="691" spans="11:11" x14ac:dyDescent="0.25">
      <c r="K691" s="1"/>
    </row>
    <row r="692" spans="11:11" x14ac:dyDescent="0.25">
      <c r="K692" s="1"/>
    </row>
    <row r="693" spans="11:11" x14ac:dyDescent="0.25">
      <c r="K693" s="1"/>
    </row>
    <row r="694" spans="11:11" x14ac:dyDescent="0.25">
      <c r="K694" s="1"/>
    </row>
    <row r="695" spans="11:11" x14ac:dyDescent="0.25">
      <c r="K695" s="1"/>
    </row>
    <row r="696" spans="11:11" x14ac:dyDescent="0.25">
      <c r="K696" s="1"/>
    </row>
    <row r="697" spans="11:11" x14ac:dyDescent="0.25">
      <c r="K697" s="1"/>
    </row>
    <row r="698" spans="11:11" x14ac:dyDescent="0.25">
      <c r="K698" s="1"/>
    </row>
    <row r="699" spans="11:11" x14ac:dyDescent="0.25">
      <c r="K699" s="1"/>
    </row>
    <row r="700" spans="11:11" x14ac:dyDescent="0.25">
      <c r="K700" s="1"/>
    </row>
    <row r="701" spans="11:11" x14ac:dyDescent="0.25">
      <c r="K701" s="1"/>
    </row>
    <row r="702" spans="11:11" x14ac:dyDescent="0.25">
      <c r="K702" s="1"/>
    </row>
    <row r="703" spans="11:11" x14ac:dyDescent="0.25">
      <c r="K703" s="1"/>
    </row>
    <row r="704" spans="11:11" x14ac:dyDescent="0.25">
      <c r="K704" s="1"/>
    </row>
    <row r="705" spans="11:11" x14ac:dyDescent="0.25">
      <c r="K705" s="1"/>
    </row>
    <row r="706" spans="11:11" x14ac:dyDescent="0.25">
      <c r="K706" s="1"/>
    </row>
    <row r="707" spans="11:11" x14ac:dyDescent="0.25">
      <c r="K707" s="1"/>
    </row>
    <row r="708" spans="11:11" x14ac:dyDescent="0.25">
      <c r="K708" s="1"/>
    </row>
    <row r="709" spans="11:11" x14ac:dyDescent="0.25">
      <c r="K709" s="1"/>
    </row>
    <row r="710" spans="11:11" x14ac:dyDescent="0.25">
      <c r="K710" s="1"/>
    </row>
    <row r="711" spans="11:11" x14ac:dyDescent="0.25">
      <c r="K711" s="1"/>
    </row>
    <row r="712" spans="11:11" x14ac:dyDescent="0.25">
      <c r="K712" s="1"/>
    </row>
    <row r="713" spans="11:11" x14ac:dyDescent="0.25">
      <c r="K713" s="1"/>
    </row>
    <row r="714" spans="11:11" x14ac:dyDescent="0.25">
      <c r="K714" s="1"/>
    </row>
    <row r="715" spans="11:11" x14ac:dyDescent="0.25">
      <c r="K715" s="1"/>
    </row>
    <row r="716" spans="11:11" x14ac:dyDescent="0.25">
      <c r="K716" s="1"/>
    </row>
    <row r="717" spans="11:11" x14ac:dyDescent="0.25">
      <c r="K717" s="1"/>
    </row>
    <row r="718" spans="11:11" x14ac:dyDescent="0.25">
      <c r="K718" s="1"/>
    </row>
    <row r="719" spans="11:11" x14ac:dyDescent="0.25">
      <c r="K719" s="1"/>
    </row>
    <row r="720" spans="11:11" x14ac:dyDescent="0.25">
      <c r="K720" s="1"/>
    </row>
    <row r="721" spans="11:11" x14ac:dyDescent="0.25">
      <c r="K721" s="1"/>
    </row>
    <row r="722" spans="11:11" x14ac:dyDescent="0.25">
      <c r="K722" s="1"/>
    </row>
    <row r="723" spans="11:11" x14ac:dyDescent="0.25">
      <c r="K723" s="1"/>
    </row>
    <row r="724" spans="11:11" x14ac:dyDescent="0.25">
      <c r="K724" s="1"/>
    </row>
    <row r="725" spans="11:11" x14ac:dyDescent="0.25">
      <c r="K725" s="1"/>
    </row>
    <row r="726" spans="11:11" x14ac:dyDescent="0.25">
      <c r="K726" s="1"/>
    </row>
    <row r="727" spans="11:11" x14ac:dyDescent="0.25">
      <c r="K727" s="1"/>
    </row>
    <row r="728" spans="11:11" x14ac:dyDescent="0.25">
      <c r="K728" s="1"/>
    </row>
    <row r="729" spans="11:11" x14ac:dyDescent="0.25">
      <c r="K729" s="1"/>
    </row>
    <row r="730" spans="11:11" x14ac:dyDescent="0.25">
      <c r="K730" s="1"/>
    </row>
    <row r="731" spans="11:11" x14ac:dyDescent="0.25">
      <c r="K731" s="1"/>
    </row>
    <row r="732" spans="11:11" x14ac:dyDescent="0.25">
      <c r="K732" s="1"/>
    </row>
    <row r="733" spans="11:11" x14ac:dyDescent="0.25">
      <c r="K733" s="1"/>
    </row>
    <row r="734" spans="11:11" x14ac:dyDescent="0.25">
      <c r="K734" s="1"/>
    </row>
    <row r="735" spans="11:11" x14ac:dyDescent="0.25">
      <c r="K735" s="1"/>
    </row>
    <row r="736" spans="11:11" x14ac:dyDescent="0.25">
      <c r="K736" s="1"/>
    </row>
    <row r="737" spans="11:11" x14ac:dyDescent="0.25">
      <c r="K737" s="1"/>
    </row>
    <row r="738" spans="11:11" x14ac:dyDescent="0.25">
      <c r="K738" s="1"/>
    </row>
    <row r="739" spans="11:11" x14ac:dyDescent="0.25">
      <c r="K739" s="1"/>
    </row>
    <row r="740" spans="11:11" x14ac:dyDescent="0.25">
      <c r="K740" s="1"/>
    </row>
    <row r="741" spans="11:11" x14ac:dyDescent="0.25">
      <c r="K741" s="1"/>
    </row>
    <row r="742" spans="11:11" x14ac:dyDescent="0.25">
      <c r="K742" s="1"/>
    </row>
    <row r="743" spans="11:11" x14ac:dyDescent="0.25">
      <c r="K743" s="1"/>
    </row>
    <row r="744" spans="11:11" x14ac:dyDescent="0.25">
      <c r="K744" s="1"/>
    </row>
    <row r="745" spans="11:11" x14ac:dyDescent="0.25">
      <c r="K745" s="1"/>
    </row>
    <row r="746" spans="11:11" x14ac:dyDescent="0.25">
      <c r="K746" s="1"/>
    </row>
    <row r="747" spans="11:11" x14ac:dyDescent="0.25">
      <c r="K747" s="1"/>
    </row>
    <row r="748" spans="11:11" x14ac:dyDescent="0.25">
      <c r="K748" s="1"/>
    </row>
    <row r="749" spans="11:11" x14ac:dyDescent="0.25">
      <c r="K749" s="1"/>
    </row>
    <row r="750" spans="11:11" x14ac:dyDescent="0.25">
      <c r="K750" s="1"/>
    </row>
    <row r="751" spans="11:11" x14ac:dyDescent="0.25">
      <c r="K751" s="1"/>
    </row>
    <row r="752" spans="11:11" x14ac:dyDescent="0.25">
      <c r="K752" s="1"/>
    </row>
    <row r="753" spans="11:11" x14ac:dyDescent="0.25">
      <c r="K753" s="1"/>
    </row>
    <row r="754" spans="11:11" x14ac:dyDescent="0.25">
      <c r="K754" s="1"/>
    </row>
    <row r="755" spans="11:11" x14ac:dyDescent="0.25">
      <c r="K755" s="1"/>
    </row>
    <row r="756" spans="11:11" x14ac:dyDescent="0.25">
      <c r="K756" s="1"/>
    </row>
    <row r="757" spans="11:11" x14ac:dyDescent="0.25">
      <c r="K757" s="1"/>
    </row>
    <row r="758" spans="11:11" x14ac:dyDescent="0.25">
      <c r="K758" s="1"/>
    </row>
    <row r="759" spans="11:11" x14ac:dyDescent="0.25">
      <c r="K759" s="1"/>
    </row>
    <row r="760" spans="11:11" x14ac:dyDescent="0.25">
      <c r="K760" s="1"/>
    </row>
    <row r="761" spans="11:11" x14ac:dyDescent="0.25">
      <c r="K761" s="1"/>
    </row>
    <row r="762" spans="11:11" x14ac:dyDescent="0.25">
      <c r="K762" s="1"/>
    </row>
    <row r="763" spans="11:11" x14ac:dyDescent="0.25">
      <c r="K763" s="1"/>
    </row>
    <row r="764" spans="11:11" x14ac:dyDescent="0.25">
      <c r="K764" s="1"/>
    </row>
    <row r="765" spans="11:11" x14ac:dyDescent="0.25">
      <c r="K765" s="1"/>
    </row>
    <row r="766" spans="11:11" x14ac:dyDescent="0.25">
      <c r="K766" s="1"/>
    </row>
    <row r="767" spans="11:11" x14ac:dyDescent="0.25">
      <c r="K767" s="1"/>
    </row>
    <row r="768" spans="11:11" x14ac:dyDescent="0.25">
      <c r="K768" s="1"/>
    </row>
    <row r="769" spans="11:11" x14ac:dyDescent="0.25">
      <c r="K769" s="1"/>
    </row>
    <row r="770" spans="11:11" x14ac:dyDescent="0.25">
      <c r="K770" s="1"/>
    </row>
    <row r="771" spans="11:11" x14ac:dyDescent="0.25">
      <c r="K771" s="1"/>
    </row>
    <row r="772" spans="11:11" x14ac:dyDescent="0.25">
      <c r="K772" s="1"/>
    </row>
    <row r="773" spans="11:11" x14ac:dyDescent="0.25">
      <c r="K773" s="1"/>
    </row>
    <row r="774" spans="11:11" x14ac:dyDescent="0.25">
      <c r="K774" s="1"/>
    </row>
    <row r="775" spans="11:11" x14ac:dyDescent="0.25">
      <c r="K775" s="1"/>
    </row>
    <row r="776" spans="11:11" x14ac:dyDescent="0.25">
      <c r="K776" s="1"/>
    </row>
    <row r="777" spans="11:11" x14ac:dyDescent="0.25">
      <c r="K777" s="1"/>
    </row>
    <row r="778" spans="11:11" x14ac:dyDescent="0.25">
      <c r="K778" s="1"/>
    </row>
    <row r="779" spans="11:11" x14ac:dyDescent="0.25">
      <c r="K779" s="1"/>
    </row>
    <row r="780" spans="11:11" x14ac:dyDescent="0.25">
      <c r="K780" s="1"/>
    </row>
    <row r="781" spans="11:11" x14ac:dyDescent="0.25">
      <c r="K781" s="1"/>
    </row>
    <row r="782" spans="11:11" x14ac:dyDescent="0.25">
      <c r="K782" s="1"/>
    </row>
    <row r="783" spans="11:11" x14ac:dyDescent="0.25">
      <c r="K783" s="1"/>
    </row>
    <row r="784" spans="11:11" x14ac:dyDescent="0.25">
      <c r="K784" s="1"/>
    </row>
    <row r="785" spans="11:11" x14ac:dyDescent="0.25">
      <c r="K785" s="1"/>
    </row>
    <row r="786" spans="11:11" x14ac:dyDescent="0.25">
      <c r="K786" s="1"/>
    </row>
    <row r="787" spans="11:11" x14ac:dyDescent="0.25">
      <c r="K787" s="1"/>
    </row>
    <row r="788" spans="11:11" x14ac:dyDescent="0.25">
      <c r="K788" s="1"/>
    </row>
    <row r="789" spans="11:11" x14ac:dyDescent="0.25">
      <c r="K789" s="1"/>
    </row>
    <row r="790" spans="11:11" x14ac:dyDescent="0.25">
      <c r="K790" s="1"/>
    </row>
    <row r="791" spans="11:11" x14ac:dyDescent="0.25">
      <c r="K791" s="1"/>
    </row>
    <row r="792" spans="11:11" x14ac:dyDescent="0.25">
      <c r="K792" s="1"/>
    </row>
    <row r="793" spans="11:11" x14ac:dyDescent="0.25">
      <c r="K793" s="1"/>
    </row>
    <row r="794" spans="11:11" x14ac:dyDescent="0.25">
      <c r="K794" s="1"/>
    </row>
    <row r="795" spans="11:11" x14ac:dyDescent="0.25">
      <c r="K795" s="1"/>
    </row>
    <row r="796" spans="11:11" x14ac:dyDescent="0.25">
      <c r="K796" s="1"/>
    </row>
    <row r="797" spans="11:11" x14ac:dyDescent="0.25">
      <c r="K797" s="1"/>
    </row>
    <row r="798" spans="11:11" x14ac:dyDescent="0.25">
      <c r="K798" s="1"/>
    </row>
    <row r="799" spans="11:11" x14ac:dyDescent="0.25">
      <c r="K799" s="1"/>
    </row>
    <row r="800" spans="11:11" x14ac:dyDescent="0.25">
      <c r="K800" s="1"/>
    </row>
    <row r="801" spans="11:11" x14ac:dyDescent="0.25">
      <c r="K801" s="1"/>
    </row>
    <row r="802" spans="11:11" x14ac:dyDescent="0.25">
      <c r="K802" s="1"/>
    </row>
    <row r="803" spans="11:11" x14ac:dyDescent="0.25">
      <c r="K803" s="1"/>
    </row>
    <row r="804" spans="11:11" x14ac:dyDescent="0.25">
      <c r="K804" s="1"/>
    </row>
    <row r="805" spans="11:11" x14ac:dyDescent="0.25">
      <c r="K805" s="1"/>
    </row>
    <row r="806" spans="11:11" x14ac:dyDescent="0.25">
      <c r="K806" s="1"/>
    </row>
    <row r="807" spans="11:11" x14ac:dyDescent="0.25">
      <c r="K807" s="1"/>
    </row>
    <row r="808" spans="11:11" x14ac:dyDescent="0.25">
      <c r="K808" s="1"/>
    </row>
    <row r="809" spans="11:11" x14ac:dyDescent="0.25">
      <c r="K809" s="1"/>
    </row>
    <row r="810" spans="11:11" x14ac:dyDescent="0.25">
      <c r="K810" s="1"/>
    </row>
    <row r="811" spans="11:11" x14ac:dyDescent="0.25">
      <c r="K811" s="1"/>
    </row>
    <row r="812" spans="11:11" x14ac:dyDescent="0.25">
      <c r="K812" s="1"/>
    </row>
    <row r="813" spans="11:11" x14ac:dyDescent="0.25">
      <c r="K813" s="1"/>
    </row>
    <row r="814" spans="11:11" x14ac:dyDescent="0.25">
      <c r="K814" s="1"/>
    </row>
    <row r="815" spans="11:11" x14ac:dyDescent="0.25">
      <c r="K815" s="1"/>
    </row>
    <row r="816" spans="11:11" x14ac:dyDescent="0.25">
      <c r="K816" s="1"/>
    </row>
    <row r="817" spans="11:11" x14ac:dyDescent="0.25">
      <c r="K817" s="1"/>
    </row>
    <row r="818" spans="11:11" x14ac:dyDescent="0.25">
      <c r="K818" s="1"/>
    </row>
    <row r="819" spans="11:11" x14ac:dyDescent="0.25">
      <c r="K819" s="1"/>
    </row>
    <row r="820" spans="11:11" x14ac:dyDescent="0.25">
      <c r="K820" s="1"/>
    </row>
    <row r="821" spans="11:11" x14ac:dyDescent="0.25">
      <c r="K821" s="1"/>
    </row>
    <row r="822" spans="11:11" x14ac:dyDescent="0.25">
      <c r="K822" s="1"/>
    </row>
    <row r="823" spans="11:11" x14ac:dyDescent="0.25">
      <c r="K823" s="1"/>
    </row>
    <row r="824" spans="11:11" x14ac:dyDescent="0.25">
      <c r="K824" s="1"/>
    </row>
    <row r="825" spans="11:11" x14ac:dyDescent="0.25">
      <c r="K825" s="1"/>
    </row>
    <row r="826" spans="11:11" x14ac:dyDescent="0.25">
      <c r="K826" s="1"/>
    </row>
    <row r="827" spans="11:11" x14ac:dyDescent="0.25">
      <c r="K827" s="1"/>
    </row>
    <row r="828" spans="11:11" x14ac:dyDescent="0.25">
      <c r="K828" s="1"/>
    </row>
    <row r="829" spans="11:11" x14ac:dyDescent="0.25">
      <c r="K829" s="1"/>
    </row>
    <row r="830" spans="11:11" x14ac:dyDescent="0.25">
      <c r="K830" s="1"/>
    </row>
    <row r="831" spans="11:11" x14ac:dyDescent="0.25">
      <c r="K831" s="1"/>
    </row>
    <row r="832" spans="11:11" x14ac:dyDescent="0.25">
      <c r="K832" s="1"/>
    </row>
    <row r="833" spans="11:11" x14ac:dyDescent="0.25">
      <c r="K833" s="1"/>
    </row>
    <row r="834" spans="11:11" x14ac:dyDescent="0.25">
      <c r="K834" s="1"/>
    </row>
    <row r="835" spans="11:11" x14ac:dyDescent="0.25">
      <c r="K835" s="1"/>
    </row>
    <row r="836" spans="11:11" x14ac:dyDescent="0.25">
      <c r="K836" s="1"/>
    </row>
    <row r="837" spans="11:11" x14ac:dyDescent="0.25">
      <c r="K837" s="1"/>
    </row>
    <row r="838" spans="11:11" x14ac:dyDescent="0.25">
      <c r="K838" s="1"/>
    </row>
    <row r="839" spans="11:11" x14ac:dyDescent="0.25">
      <c r="K839" s="1"/>
    </row>
    <row r="840" spans="11:11" x14ac:dyDescent="0.25">
      <c r="K840" s="1"/>
    </row>
    <row r="841" spans="11:11" x14ac:dyDescent="0.25">
      <c r="K841" s="1"/>
    </row>
    <row r="842" spans="11:11" x14ac:dyDescent="0.25">
      <c r="K842" s="1"/>
    </row>
    <row r="843" spans="11:11" x14ac:dyDescent="0.25">
      <c r="K843" s="1"/>
    </row>
    <row r="844" spans="11:11" x14ac:dyDescent="0.25">
      <c r="K844" s="1"/>
    </row>
    <row r="845" spans="11:11" x14ac:dyDescent="0.25">
      <c r="K845" s="1"/>
    </row>
    <row r="846" spans="11:11" x14ac:dyDescent="0.25">
      <c r="K846" s="1"/>
    </row>
    <row r="847" spans="11:11" x14ac:dyDescent="0.25">
      <c r="K847" s="1"/>
    </row>
    <row r="848" spans="11:11" x14ac:dyDescent="0.25">
      <c r="K848" s="1"/>
    </row>
    <row r="849" spans="11:11" x14ac:dyDescent="0.25">
      <c r="K849" s="1"/>
    </row>
    <row r="850" spans="11:11" x14ac:dyDescent="0.25">
      <c r="K850" s="1"/>
    </row>
    <row r="851" spans="11:11" x14ac:dyDescent="0.25">
      <c r="K851" s="1"/>
    </row>
    <row r="852" spans="11:11" x14ac:dyDescent="0.25">
      <c r="K852" s="1"/>
    </row>
    <row r="853" spans="11:11" x14ac:dyDescent="0.25">
      <c r="K853" s="1"/>
    </row>
    <row r="854" spans="11:11" x14ac:dyDescent="0.25">
      <c r="K854" s="1"/>
    </row>
    <row r="855" spans="11:11" x14ac:dyDescent="0.25">
      <c r="K855" s="1"/>
    </row>
    <row r="856" spans="11:11" x14ac:dyDescent="0.25">
      <c r="K856" s="1"/>
    </row>
    <row r="857" spans="11:11" x14ac:dyDescent="0.25">
      <c r="K857" s="1"/>
    </row>
    <row r="858" spans="11:11" x14ac:dyDescent="0.25">
      <c r="K858" s="1"/>
    </row>
    <row r="859" spans="11:11" x14ac:dyDescent="0.25">
      <c r="K859" s="1"/>
    </row>
    <row r="860" spans="11:11" x14ac:dyDescent="0.25">
      <c r="K860" s="1"/>
    </row>
    <row r="861" spans="11:11" x14ac:dyDescent="0.25">
      <c r="K861" s="1"/>
    </row>
    <row r="862" spans="11:11" x14ac:dyDescent="0.25">
      <c r="K862" s="1"/>
    </row>
    <row r="863" spans="11:11" x14ac:dyDescent="0.25">
      <c r="K863" s="1"/>
    </row>
    <row r="864" spans="11:11" x14ac:dyDescent="0.25">
      <c r="K864" s="1"/>
    </row>
    <row r="865" spans="11:11" x14ac:dyDescent="0.25">
      <c r="K865" s="1"/>
    </row>
    <row r="866" spans="11:11" x14ac:dyDescent="0.25">
      <c r="K866" s="1"/>
    </row>
    <row r="867" spans="11:11" x14ac:dyDescent="0.25">
      <c r="K867" s="1"/>
    </row>
    <row r="868" spans="11:11" x14ac:dyDescent="0.25">
      <c r="K868" s="1"/>
    </row>
    <row r="869" spans="11:11" x14ac:dyDescent="0.25">
      <c r="K869" s="1"/>
    </row>
    <row r="870" spans="11:11" x14ac:dyDescent="0.25">
      <c r="K870" s="1"/>
    </row>
    <row r="871" spans="11:11" x14ac:dyDescent="0.25">
      <c r="K871" s="1"/>
    </row>
    <row r="872" spans="11:11" x14ac:dyDescent="0.25">
      <c r="K872" s="1"/>
    </row>
    <row r="873" spans="11:11" x14ac:dyDescent="0.25">
      <c r="K873" s="1"/>
    </row>
    <row r="874" spans="11:11" x14ac:dyDescent="0.25">
      <c r="K874" s="1"/>
    </row>
    <row r="875" spans="11:11" x14ac:dyDescent="0.25">
      <c r="K875" s="1"/>
    </row>
    <row r="876" spans="11:11" x14ac:dyDescent="0.25">
      <c r="K876" s="1"/>
    </row>
    <row r="877" spans="11:11" x14ac:dyDescent="0.25">
      <c r="K877" s="1"/>
    </row>
    <row r="878" spans="11:11" x14ac:dyDescent="0.25">
      <c r="K878" s="1"/>
    </row>
    <row r="879" spans="11:11" x14ac:dyDescent="0.25">
      <c r="K879" s="1"/>
    </row>
    <row r="880" spans="11:11" x14ac:dyDescent="0.25">
      <c r="K880" s="1"/>
    </row>
    <row r="881" spans="11:11" x14ac:dyDescent="0.25">
      <c r="K881" s="1"/>
    </row>
    <row r="882" spans="11:11" x14ac:dyDescent="0.25">
      <c r="K882" s="1"/>
    </row>
    <row r="883" spans="11:11" x14ac:dyDescent="0.25">
      <c r="K883" s="1"/>
    </row>
    <row r="884" spans="11:11" x14ac:dyDescent="0.25">
      <c r="K884" s="1"/>
    </row>
    <row r="885" spans="11:11" x14ac:dyDescent="0.25">
      <c r="K885" s="1"/>
    </row>
    <row r="886" spans="11:11" x14ac:dyDescent="0.25">
      <c r="K886" s="1"/>
    </row>
    <row r="887" spans="11:11" x14ac:dyDescent="0.25">
      <c r="K887" s="1"/>
    </row>
    <row r="888" spans="11:11" x14ac:dyDescent="0.25">
      <c r="K888" s="1"/>
    </row>
    <row r="889" spans="11:11" x14ac:dyDescent="0.25">
      <c r="K889" s="1"/>
    </row>
    <row r="890" spans="11:11" x14ac:dyDescent="0.25">
      <c r="K890" s="1"/>
    </row>
    <row r="891" spans="11:11" x14ac:dyDescent="0.25">
      <c r="K891" s="1"/>
    </row>
    <row r="892" spans="11:11" x14ac:dyDescent="0.25">
      <c r="K892" s="1"/>
    </row>
    <row r="893" spans="11:11" x14ac:dyDescent="0.25">
      <c r="K893" s="1"/>
    </row>
    <row r="894" spans="11:11" x14ac:dyDescent="0.25">
      <c r="K894" s="1"/>
    </row>
    <row r="895" spans="11:11" x14ac:dyDescent="0.25">
      <c r="K895" s="1"/>
    </row>
    <row r="896" spans="11:11" x14ac:dyDescent="0.25">
      <c r="K896" s="1"/>
    </row>
    <row r="897" spans="11:11" x14ac:dyDescent="0.25">
      <c r="K897" s="1"/>
    </row>
    <row r="898" spans="11:11" x14ac:dyDescent="0.25">
      <c r="K898" s="1"/>
    </row>
    <row r="899" spans="11:11" x14ac:dyDescent="0.25">
      <c r="K899" s="1"/>
    </row>
    <row r="900" spans="11:11" x14ac:dyDescent="0.25">
      <c r="K900" s="1"/>
    </row>
    <row r="901" spans="11:11" x14ac:dyDescent="0.25">
      <c r="K901" s="1"/>
    </row>
    <row r="902" spans="11:11" x14ac:dyDescent="0.25">
      <c r="K902" s="1"/>
    </row>
    <row r="903" spans="11:11" x14ac:dyDescent="0.25">
      <c r="K903" s="1"/>
    </row>
    <row r="904" spans="11:11" x14ac:dyDescent="0.25">
      <c r="K904" s="1"/>
    </row>
    <row r="905" spans="11:11" x14ac:dyDescent="0.25">
      <c r="K905" s="1"/>
    </row>
    <row r="906" spans="11:11" x14ac:dyDescent="0.25">
      <c r="K906" s="1"/>
    </row>
    <row r="907" spans="11:11" x14ac:dyDescent="0.25">
      <c r="K907" s="1"/>
    </row>
    <row r="908" spans="11:11" x14ac:dyDescent="0.25">
      <c r="K908" s="1"/>
    </row>
    <row r="909" spans="11:11" x14ac:dyDescent="0.25">
      <c r="K909" s="1"/>
    </row>
    <row r="910" spans="11:11" x14ac:dyDescent="0.25">
      <c r="K910" s="1"/>
    </row>
    <row r="911" spans="11:11" x14ac:dyDescent="0.25">
      <c r="K911" s="1"/>
    </row>
    <row r="912" spans="11:11" x14ac:dyDescent="0.25">
      <c r="K912" s="1"/>
    </row>
    <row r="913" spans="11:11" x14ac:dyDescent="0.25">
      <c r="K913" s="1"/>
    </row>
    <row r="914" spans="11:11" x14ac:dyDescent="0.25">
      <c r="K914" s="1"/>
    </row>
    <row r="915" spans="11:11" x14ac:dyDescent="0.25">
      <c r="K915" s="1"/>
    </row>
    <row r="916" spans="11:11" x14ac:dyDescent="0.25">
      <c r="K916" s="1"/>
    </row>
    <row r="917" spans="11:11" x14ac:dyDescent="0.25">
      <c r="K917" s="1"/>
    </row>
    <row r="918" spans="11:11" x14ac:dyDescent="0.25">
      <c r="K918" s="1"/>
    </row>
    <row r="919" spans="11:11" x14ac:dyDescent="0.25">
      <c r="K919" s="1"/>
    </row>
    <row r="920" spans="11:11" x14ac:dyDescent="0.25">
      <c r="K920" s="1"/>
    </row>
    <row r="921" spans="11:11" x14ac:dyDescent="0.25">
      <c r="K921" s="1"/>
    </row>
    <row r="922" spans="11:11" x14ac:dyDescent="0.25">
      <c r="K922" s="1"/>
    </row>
    <row r="923" spans="11:11" x14ac:dyDescent="0.25">
      <c r="K923" s="1"/>
    </row>
    <row r="924" spans="11:11" x14ac:dyDescent="0.25">
      <c r="K924" s="1"/>
    </row>
    <row r="925" spans="11:11" x14ac:dyDescent="0.25">
      <c r="K925" s="1"/>
    </row>
    <row r="926" spans="11:11" x14ac:dyDescent="0.25">
      <c r="K926" s="1"/>
    </row>
    <row r="927" spans="11:11" x14ac:dyDescent="0.25">
      <c r="K927" s="1"/>
    </row>
    <row r="928" spans="11:11" x14ac:dyDescent="0.25">
      <c r="K928" s="1"/>
    </row>
    <row r="929" spans="11:11" x14ac:dyDescent="0.25">
      <c r="K929" s="1"/>
    </row>
    <row r="930" spans="11:11" x14ac:dyDescent="0.25">
      <c r="K930" s="1"/>
    </row>
    <row r="931" spans="11:11" x14ac:dyDescent="0.25">
      <c r="K931" s="1"/>
    </row>
    <row r="932" spans="11:11" x14ac:dyDescent="0.25">
      <c r="K932" s="1"/>
    </row>
    <row r="933" spans="11:11" x14ac:dyDescent="0.25">
      <c r="K933" s="1"/>
    </row>
    <row r="934" spans="11:11" x14ac:dyDescent="0.25">
      <c r="K934" s="1"/>
    </row>
    <row r="935" spans="11:11" x14ac:dyDescent="0.25">
      <c r="K935" s="1"/>
    </row>
    <row r="936" spans="11:11" x14ac:dyDescent="0.25">
      <c r="K936" s="1"/>
    </row>
    <row r="937" spans="11:11" x14ac:dyDescent="0.25">
      <c r="K937" s="1"/>
    </row>
    <row r="938" spans="11:11" x14ac:dyDescent="0.25">
      <c r="K938" s="1"/>
    </row>
    <row r="939" spans="11:11" x14ac:dyDescent="0.25">
      <c r="K939" s="1"/>
    </row>
    <row r="940" spans="11:11" x14ac:dyDescent="0.25">
      <c r="K940" s="1"/>
    </row>
    <row r="941" spans="11:11" x14ac:dyDescent="0.25">
      <c r="K941" s="1"/>
    </row>
    <row r="942" spans="11:11" x14ac:dyDescent="0.25">
      <c r="K942" s="1"/>
    </row>
    <row r="943" spans="11:11" x14ac:dyDescent="0.25">
      <c r="K943" s="1"/>
    </row>
    <row r="944" spans="11:11" x14ac:dyDescent="0.25">
      <c r="K944" s="1"/>
    </row>
    <row r="945" spans="11:11" x14ac:dyDescent="0.25">
      <c r="K945" s="1"/>
    </row>
    <row r="946" spans="11:11" x14ac:dyDescent="0.25">
      <c r="K946" s="1"/>
    </row>
    <row r="947" spans="11:11" x14ac:dyDescent="0.25">
      <c r="K947" s="1"/>
    </row>
    <row r="948" spans="11:11" x14ac:dyDescent="0.25">
      <c r="K948" s="1"/>
    </row>
    <row r="949" spans="11:11" x14ac:dyDescent="0.25">
      <c r="K949" s="1"/>
    </row>
    <row r="950" spans="11:11" x14ac:dyDescent="0.25">
      <c r="K950" s="1"/>
    </row>
    <row r="951" spans="11:11" x14ac:dyDescent="0.25">
      <c r="K951" s="1"/>
    </row>
    <row r="952" spans="11:11" x14ac:dyDescent="0.25">
      <c r="K952" s="1"/>
    </row>
    <row r="953" spans="11:11" x14ac:dyDescent="0.25">
      <c r="K953" s="1"/>
    </row>
    <row r="954" spans="11:11" x14ac:dyDescent="0.25">
      <c r="K954" s="1"/>
    </row>
    <row r="955" spans="11:11" x14ac:dyDescent="0.25">
      <c r="K955" s="1"/>
    </row>
    <row r="956" spans="11:11" x14ac:dyDescent="0.25">
      <c r="K956" s="1"/>
    </row>
    <row r="957" spans="11:11" x14ac:dyDescent="0.25">
      <c r="K957" s="1"/>
    </row>
    <row r="958" spans="11:11" x14ac:dyDescent="0.25">
      <c r="K958" s="1"/>
    </row>
    <row r="959" spans="11:11" x14ac:dyDescent="0.25">
      <c r="K959" s="1"/>
    </row>
    <row r="960" spans="11:11" x14ac:dyDescent="0.25">
      <c r="K960" s="1"/>
    </row>
    <row r="961" spans="11:11" x14ac:dyDescent="0.25">
      <c r="K961" s="1"/>
    </row>
    <row r="962" spans="11:11" x14ac:dyDescent="0.25">
      <c r="K962" s="1"/>
    </row>
    <row r="963" spans="11:11" x14ac:dyDescent="0.25">
      <c r="K963" s="1"/>
    </row>
    <row r="964" spans="11:11" x14ac:dyDescent="0.25">
      <c r="K964" s="1"/>
    </row>
    <row r="965" spans="11:11" x14ac:dyDescent="0.25">
      <c r="K965" s="1"/>
    </row>
    <row r="966" spans="11:11" x14ac:dyDescent="0.25">
      <c r="K966" s="1"/>
    </row>
    <row r="967" spans="11:11" x14ac:dyDescent="0.25">
      <c r="K967" s="1"/>
    </row>
    <row r="968" spans="11:11" x14ac:dyDescent="0.25">
      <c r="K968" s="1"/>
    </row>
    <row r="969" spans="11:11" x14ac:dyDescent="0.25">
      <c r="K969" s="1"/>
    </row>
    <row r="970" spans="11:11" x14ac:dyDescent="0.25">
      <c r="K970" s="1"/>
    </row>
    <row r="971" spans="11:11" x14ac:dyDescent="0.25">
      <c r="K971" s="1"/>
    </row>
    <row r="972" spans="11:11" x14ac:dyDescent="0.25">
      <c r="K972" s="1"/>
    </row>
    <row r="973" spans="11:11" x14ac:dyDescent="0.25">
      <c r="K973" s="1"/>
    </row>
    <row r="974" spans="11:11" x14ac:dyDescent="0.25">
      <c r="K974" s="1"/>
    </row>
    <row r="975" spans="11:11" x14ac:dyDescent="0.25">
      <c r="K975" s="1"/>
    </row>
    <row r="976" spans="11:11" x14ac:dyDescent="0.25">
      <c r="K976" s="1"/>
    </row>
    <row r="977" spans="11:11" x14ac:dyDescent="0.25">
      <c r="K977" s="1"/>
    </row>
    <row r="978" spans="11:11" x14ac:dyDescent="0.25">
      <c r="K978" s="1"/>
    </row>
    <row r="979" spans="11:11" x14ac:dyDescent="0.25">
      <c r="K979" s="1"/>
    </row>
    <row r="980" spans="11:11" x14ac:dyDescent="0.25">
      <c r="K980" s="1"/>
    </row>
    <row r="981" spans="11:11" x14ac:dyDescent="0.25">
      <c r="K981" s="1"/>
    </row>
    <row r="982" spans="11:11" x14ac:dyDescent="0.25">
      <c r="K982" s="1"/>
    </row>
    <row r="983" spans="11:11" x14ac:dyDescent="0.25">
      <c r="K983" s="1"/>
    </row>
    <row r="984" spans="11:11" x14ac:dyDescent="0.25">
      <c r="K984" s="1"/>
    </row>
    <row r="985" spans="11:11" x14ac:dyDescent="0.25">
      <c r="K985" s="1"/>
    </row>
    <row r="986" spans="11:11" x14ac:dyDescent="0.25">
      <c r="K986" s="1"/>
    </row>
    <row r="987" spans="11:11" x14ac:dyDescent="0.25">
      <c r="K987" s="1"/>
    </row>
    <row r="988" spans="11:11" x14ac:dyDescent="0.25">
      <c r="K988" s="1"/>
    </row>
    <row r="989" spans="11:11" x14ac:dyDescent="0.25">
      <c r="K989" s="1"/>
    </row>
    <row r="990" spans="11:11" x14ac:dyDescent="0.25">
      <c r="K990" s="1"/>
    </row>
    <row r="991" spans="11:11" x14ac:dyDescent="0.25">
      <c r="K991" s="1"/>
    </row>
    <row r="992" spans="11:11" x14ac:dyDescent="0.25">
      <c r="K992" s="1"/>
    </row>
    <row r="993" spans="11:11" x14ac:dyDescent="0.25">
      <c r="K993" s="1"/>
    </row>
    <row r="994" spans="11:11" x14ac:dyDescent="0.25">
      <c r="K994" s="1"/>
    </row>
    <row r="995" spans="11:11" x14ac:dyDescent="0.25">
      <c r="K995" s="1"/>
    </row>
    <row r="996" spans="11:11" x14ac:dyDescent="0.25">
      <c r="K996" s="1"/>
    </row>
    <row r="997" spans="11:11" x14ac:dyDescent="0.25">
      <c r="K997" s="1"/>
    </row>
    <row r="998" spans="11:11" x14ac:dyDescent="0.25">
      <c r="K998" s="1"/>
    </row>
    <row r="999" spans="11:11" x14ac:dyDescent="0.25">
      <c r="K999" s="1"/>
    </row>
    <row r="1000" spans="11:11" x14ac:dyDescent="0.25">
      <c r="K1000" s="1"/>
    </row>
    <row r="1001" spans="11:11" x14ac:dyDescent="0.25">
      <c r="K1001" s="1"/>
    </row>
    <row r="1002" spans="11:11" x14ac:dyDescent="0.25">
      <c r="K1002" s="1"/>
    </row>
    <row r="1003" spans="11:11" x14ac:dyDescent="0.25">
      <c r="K1003" s="1"/>
    </row>
    <row r="1004" spans="11:11" x14ac:dyDescent="0.25">
      <c r="K1004" s="1"/>
    </row>
    <row r="1005" spans="11:11" x14ac:dyDescent="0.25">
      <c r="K1005" s="1"/>
    </row>
    <row r="1006" spans="11:11" x14ac:dyDescent="0.25">
      <c r="K1006" s="1"/>
    </row>
    <row r="1007" spans="11:11" x14ac:dyDescent="0.25">
      <c r="K1007" s="1"/>
    </row>
    <row r="1008" spans="11:11" x14ac:dyDescent="0.25">
      <c r="K1008" s="1"/>
    </row>
    <row r="1009" spans="11:11" x14ac:dyDescent="0.25">
      <c r="K1009" s="1"/>
    </row>
    <row r="1010" spans="11:11" x14ac:dyDescent="0.25">
      <c r="K1010" s="1"/>
    </row>
    <row r="1011" spans="11:11" x14ac:dyDescent="0.25">
      <c r="K1011" s="1"/>
    </row>
    <row r="1012" spans="11:11" x14ac:dyDescent="0.25">
      <c r="K1012" s="1"/>
    </row>
    <row r="1013" spans="11:11" x14ac:dyDescent="0.25">
      <c r="K1013" s="1"/>
    </row>
    <row r="1014" spans="11:11" x14ac:dyDescent="0.25">
      <c r="K1014" s="1"/>
    </row>
    <row r="1015" spans="11:11" x14ac:dyDescent="0.25">
      <c r="K1015" s="1"/>
    </row>
    <row r="1016" spans="11:11" x14ac:dyDescent="0.25">
      <c r="K1016" s="1"/>
    </row>
    <row r="1017" spans="11:11" x14ac:dyDescent="0.25">
      <c r="K1017" s="1"/>
    </row>
    <row r="1018" spans="11:11" x14ac:dyDescent="0.25">
      <c r="K1018" s="1"/>
    </row>
    <row r="1019" spans="11:11" x14ac:dyDescent="0.25">
      <c r="K1019" s="1"/>
    </row>
    <row r="1020" spans="11:11" x14ac:dyDescent="0.25">
      <c r="K1020" s="1"/>
    </row>
    <row r="1021" spans="11:11" x14ac:dyDescent="0.25">
      <c r="K1021" s="1"/>
    </row>
    <row r="1022" spans="11:11" x14ac:dyDescent="0.25">
      <c r="K1022" s="1"/>
    </row>
    <row r="1023" spans="11:11" x14ac:dyDescent="0.25">
      <c r="K1023" s="1"/>
    </row>
    <row r="1024" spans="11:11" x14ac:dyDescent="0.25">
      <c r="K1024" s="1"/>
    </row>
    <row r="1025" spans="11:11" x14ac:dyDescent="0.25">
      <c r="K1025" s="1"/>
    </row>
    <row r="1026" spans="11:11" x14ac:dyDescent="0.25">
      <c r="K1026" s="1"/>
    </row>
    <row r="1027" spans="11:11" x14ac:dyDescent="0.25">
      <c r="K1027" s="1"/>
    </row>
    <row r="1028" spans="11:11" x14ac:dyDescent="0.25">
      <c r="K1028" s="1"/>
    </row>
    <row r="1029" spans="11:11" x14ac:dyDescent="0.25">
      <c r="K1029" s="1"/>
    </row>
    <row r="1030" spans="11:11" x14ac:dyDescent="0.25">
      <c r="K1030" s="1"/>
    </row>
    <row r="1031" spans="11:11" x14ac:dyDescent="0.25">
      <c r="K1031" s="1"/>
    </row>
    <row r="1032" spans="11:11" x14ac:dyDescent="0.25">
      <c r="K1032" s="1"/>
    </row>
    <row r="1033" spans="11:11" x14ac:dyDescent="0.25">
      <c r="K1033" s="1"/>
    </row>
    <row r="1034" spans="11:11" x14ac:dyDescent="0.25">
      <c r="K1034" s="1"/>
    </row>
    <row r="1035" spans="11:11" x14ac:dyDescent="0.25">
      <c r="K1035" s="1"/>
    </row>
    <row r="1036" spans="11:11" x14ac:dyDescent="0.25">
      <c r="K1036" s="1"/>
    </row>
    <row r="1037" spans="11:11" x14ac:dyDescent="0.25">
      <c r="K1037" s="1"/>
    </row>
    <row r="1038" spans="11:11" x14ac:dyDescent="0.25">
      <c r="K1038" s="1"/>
    </row>
    <row r="1039" spans="11:11" x14ac:dyDescent="0.25">
      <c r="K1039" s="1"/>
    </row>
    <row r="1040" spans="11:11" x14ac:dyDescent="0.25">
      <c r="K1040" s="1"/>
    </row>
    <row r="1041" spans="11:11" x14ac:dyDescent="0.25">
      <c r="K1041" s="1"/>
    </row>
    <row r="1042" spans="11:11" x14ac:dyDescent="0.25">
      <c r="K1042" s="1"/>
    </row>
    <row r="1043" spans="11:11" x14ac:dyDescent="0.25">
      <c r="K1043" s="1"/>
    </row>
    <row r="1044" spans="11:11" x14ac:dyDescent="0.25">
      <c r="K1044" s="1"/>
    </row>
    <row r="1045" spans="11:11" x14ac:dyDescent="0.25">
      <c r="K1045" s="1"/>
    </row>
    <row r="1046" spans="11:11" x14ac:dyDescent="0.25">
      <c r="K1046" s="1"/>
    </row>
    <row r="1047" spans="11:11" x14ac:dyDescent="0.25">
      <c r="K1047" s="1"/>
    </row>
    <row r="1048" spans="11:11" x14ac:dyDescent="0.25">
      <c r="K1048" s="1"/>
    </row>
    <row r="1049" spans="11:11" x14ac:dyDescent="0.25">
      <c r="K1049" s="1"/>
    </row>
    <row r="1050" spans="11:11" x14ac:dyDescent="0.25">
      <c r="K1050" s="1"/>
    </row>
    <row r="1051" spans="11:11" x14ac:dyDescent="0.25">
      <c r="K1051" s="1"/>
    </row>
    <row r="1052" spans="11:11" x14ac:dyDescent="0.25">
      <c r="K1052" s="1"/>
    </row>
    <row r="1053" spans="11:11" x14ac:dyDescent="0.25">
      <c r="K1053" s="1"/>
    </row>
    <row r="1054" spans="11:11" x14ac:dyDescent="0.25">
      <c r="K1054" s="1"/>
    </row>
    <row r="1055" spans="11:11" x14ac:dyDescent="0.25">
      <c r="K1055" s="1"/>
    </row>
    <row r="1056" spans="11:11" x14ac:dyDescent="0.25">
      <c r="K1056" s="1"/>
    </row>
    <row r="1057" spans="11:11" x14ac:dyDescent="0.25">
      <c r="K1057" s="1"/>
    </row>
    <row r="1058" spans="11:11" x14ac:dyDescent="0.25">
      <c r="K1058" s="1"/>
    </row>
    <row r="1059" spans="11:11" x14ac:dyDescent="0.25">
      <c r="K1059" s="1"/>
    </row>
    <row r="1060" spans="11:11" x14ac:dyDescent="0.25">
      <c r="K1060" s="1"/>
    </row>
    <row r="1061" spans="11:11" x14ac:dyDescent="0.25">
      <c r="K1061" s="1"/>
    </row>
    <row r="1062" spans="11:11" x14ac:dyDescent="0.25">
      <c r="K1062" s="1"/>
    </row>
    <row r="1063" spans="11:11" x14ac:dyDescent="0.25">
      <c r="K1063" s="1"/>
    </row>
    <row r="1064" spans="11:11" x14ac:dyDescent="0.25">
      <c r="K1064" s="1"/>
    </row>
    <row r="1065" spans="11:11" x14ac:dyDescent="0.25">
      <c r="K1065" s="1"/>
    </row>
    <row r="1066" spans="11:11" x14ac:dyDescent="0.25">
      <c r="K1066" s="1"/>
    </row>
    <row r="1067" spans="11:11" x14ac:dyDescent="0.25">
      <c r="K1067" s="1"/>
    </row>
    <row r="1068" spans="11:11" x14ac:dyDescent="0.25">
      <c r="K1068" s="1"/>
    </row>
    <row r="1069" spans="11:11" x14ac:dyDescent="0.25">
      <c r="K1069" s="1"/>
    </row>
    <row r="1070" spans="11:11" x14ac:dyDescent="0.25">
      <c r="K1070" s="1"/>
    </row>
    <row r="1071" spans="11:11" x14ac:dyDescent="0.25">
      <c r="K1071" s="1"/>
    </row>
    <row r="1072" spans="11:11" x14ac:dyDescent="0.25">
      <c r="K1072" s="1"/>
    </row>
    <row r="1073" spans="11:11" x14ac:dyDescent="0.25">
      <c r="K1073" s="1"/>
    </row>
    <row r="1074" spans="11:11" x14ac:dyDescent="0.25">
      <c r="K1074" s="1"/>
    </row>
    <row r="1075" spans="11:11" x14ac:dyDescent="0.25">
      <c r="K1075" s="1"/>
    </row>
    <row r="1076" spans="11:11" x14ac:dyDescent="0.25">
      <c r="K1076" s="1"/>
    </row>
    <row r="1077" spans="11:11" x14ac:dyDescent="0.25">
      <c r="K1077" s="1"/>
    </row>
    <row r="1078" spans="11:11" x14ac:dyDescent="0.25">
      <c r="K1078" s="1"/>
    </row>
    <row r="1079" spans="11:11" x14ac:dyDescent="0.25">
      <c r="K1079" s="1"/>
    </row>
    <row r="1080" spans="11:11" x14ac:dyDescent="0.25">
      <c r="K1080" s="1"/>
    </row>
    <row r="1081" spans="11:11" x14ac:dyDescent="0.25">
      <c r="K1081" s="1"/>
    </row>
    <row r="1082" spans="11:11" x14ac:dyDescent="0.25">
      <c r="K1082" s="1"/>
    </row>
    <row r="1083" spans="11:11" x14ac:dyDescent="0.25">
      <c r="K1083" s="1"/>
    </row>
    <row r="1084" spans="11:11" x14ac:dyDescent="0.25">
      <c r="K1084" s="1"/>
    </row>
    <row r="1085" spans="11:11" x14ac:dyDescent="0.25">
      <c r="K1085" s="1"/>
    </row>
    <row r="1086" spans="11:11" x14ac:dyDescent="0.25">
      <c r="K1086" s="1"/>
    </row>
    <row r="1087" spans="11:11" x14ac:dyDescent="0.25">
      <c r="K1087" s="1"/>
    </row>
    <row r="1088" spans="11:11" x14ac:dyDescent="0.25">
      <c r="K1088" s="1"/>
    </row>
    <row r="1089" spans="11:11" x14ac:dyDescent="0.25">
      <c r="K1089" s="1"/>
    </row>
    <row r="1090" spans="11:11" x14ac:dyDescent="0.25">
      <c r="K1090" s="1"/>
    </row>
    <row r="1091" spans="11:11" x14ac:dyDescent="0.25">
      <c r="K1091" s="1"/>
    </row>
    <row r="1092" spans="11:11" x14ac:dyDescent="0.25">
      <c r="K1092" s="1"/>
    </row>
    <row r="1093" spans="11:11" x14ac:dyDescent="0.25">
      <c r="K1093" s="1"/>
    </row>
    <row r="1094" spans="11:11" x14ac:dyDescent="0.25">
      <c r="K1094" s="1"/>
    </row>
    <row r="1095" spans="11:11" x14ac:dyDescent="0.25">
      <c r="K1095" s="1"/>
    </row>
    <row r="1096" spans="11:11" x14ac:dyDescent="0.25">
      <c r="K1096" s="1"/>
    </row>
    <row r="1097" spans="11:11" x14ac:dyDescent="0.25">
      <c r="K1097" s="1"/>
    </row>
    <row r="1098" spans="11:11" x14ac:dyDescent="0.25">
      <c r="K1098" s="1"/>
    </row>
    <row r="1099" spans="11:11" x14ac:dyDescent="0.25">
      <c r="K1099" s="1"/>
    </row>
    <row r="1100" spans="11:11" x14ac:dyDescent="0.25">
      <c r="K1100" s="1"/>
    </row>
    <row r="1101" spans="11:11" x14ac:dyDescent="0.25">
      <c r="K1101" s="1"/>
    </row>
    <row r="1102" spans="11:11" x14ac:dyDescent="0.25">
      <c r="K1102" s="1"/>
    </row>
    <row r="1103" spans="11:11" x14ac:dyDescent="0.25">
      <c r="K1103" s="1"/>
    </row>
    <row r="1104" spans="11:11" x14ac:dyDescent="0.25">
      <c r="K1104" s="1"/>
    </row>
    <row r="1105" spans="11:11" x14ac:dyDescent="0.25">
      <c r="K1105" s="1"/>
    </row>
    <row r="1106" spans="11:11" x14ac:dyDescent="0.25">
      <c r="K1106" s="1"/>
    </row>
    <row r="1107" spans="11:11" x14ac:dyDescent="0.25">
      <c r="K1107" s="1"/>
    </row>
    <row r="1108" spans="11:11" x14ac:dyDescent="0.25">
      <c r="K1108" s="1"/>
    </row>
    <row r="1109" spans="11:11" x14ac:dyDescent="0.25">
      <c r="K1109" s="1"/>
    </row>
    <row r="1110" spans="11:11" x14ac:dyDescent="0.25">
      <c r="K1110" s="1"/>
    </row>
    <row r="1111" spans="11:11" x14ac:dyDescent="0.25">
      <c r="K1111" s="1"/>
    </row>
    <row r="1112" spans="11:11" x14ac:dyDescent="0.25">
      <c r="K1112" s="1"/>
    </row>
    <row r="1113" spans="11:11" x14ac:dyDescent="0.25">
      <c r="K1113" s="1"/>
    </row>
    <row r="1114" spans="11:11" x14ac:dyDescent="0.25">
      <c r="K1114" s="1"/>
    </row>
    <row r="1115" spans="11:11" x14ac:dyDescent="0.25">
      <c r="K1115" s="1"/>
    </row>
    <row r="1116" spans="11:11" x14ac:dyDescent="0.25">
      <c r="K1116" s="1"/>
    </row>
    <row r="1117" spans="11:11" x14ac:dyDescent="0.25">
      <c r="K1117" s="1"/>
    </row>
    <row r="1118" spans="11:11" x14ac:dyDescent="0.25">
      <c r="K1118" s="1"/>
    </row>
    <row r="1119" spans="11:11" x14ac:dyDescent="0.25">
      <c r="K1119" s="1"/>
    </row>
    <row r="1120" spans="11:11" x14ac:dyDescent="0.25">
      <c r="K1120" s="1"/>
    </row>
    <row r="1121" spans="11:11" x14ac:dyDescent="0.25">
      <c r="K1121" s="1"/>
    </row>
    <row r="1122" spans="11:11" x14ac:dyDescent="0.25">
      <c r="K1122" s="1"/>
    </row>
    <row r="1123" spans="11:11" x14ac:dyDescent="0.25">
      <c r="K1123" s="1"/>
    </row>
    <row r="1124" spans="11:11" x14ac:dyDescent="0.25">
      <c r="K1124" s="1"/>
    </row>
    <row r="1125" spans="11:11" x14ac:dyDescent="0.25">
      <c r="K1125" s="1"/>
    </row>
    <row r="1126" spans="11:11" x14ac:dyDescent="0.25">
      <c r="K1126" s="1"/>
    </row>
    <row r="1127" spans="11:11" x14ac:dyDescent="0.25">
      <c r="K1127" s="1"/>
    </row>
    <row r="1128" spans="11:11" x14ac:dyDescent="0.25">
      <c r="K1128" s="1"/>
    </row>
    <row r="1129" spans="11:11" x14ac:dyDescent="0.25">
      <c r="K1129" s="1"/>
    </row>
    <row r="1130" spans="11:11" x14ac:dyDescent="0.25">
      <c r="K1130" s="1"/>
    </row>
    <row r="1131" spans="11:11" x14ac:dyDescent="0.25">
      <c r="K1131" s="1"/>
    </row>
    <row r="1132" spans="11:11" x14ac:dyDescent="0.25">
      <c r="K1132" s="1"/>
    </row>
    <row r="1133" spans="11:11" x14ac:dyDescent="0.25">
      <c r="K1133" s="1"/>
    </row>
    <row r="1134" spans="11:11" x14ac:dyDescent="0.25">
      <c r="K1134" s="1"/>
    </row>
    <row r="1135" spans="11:11" x14ac:dyDescent="0.25">
      <c r="K1135" s="1"/>
    </row>
    <row r="1136" spans="11:11" x14ac:dyDescent="0.25">
      <c r="K1136" s="1"/>
    </row>
    <row r="1137" spans="11:11" x14ac:dyDescent="0.25">
      <c r="K1137" s="1"/>
    </row>
    <row r="1138" spans="11:11" x14ac:dyDescent="0.25">
      <c r="K1138" s="1"/>
    </row>
    <row r="1139" spans="11:11" x14ac:dyDescent="0.25">
      <c r="K1139" s="1"/>
    </row>
    <row r="1140" spans="11:11" x14ac:dyDescent="0.25">
      <c r="K1140" s="1"/>
    </row>
    <row r="1141" spans="11:11" x14ac:dyDescent="0.25">
      <c r="K1141" s="1"/>
    </row>
    <row r="1142" spans="11:11" x14ac:dyDescent="0.25">
      <c r="K1142" s="1"/>
    </row>
    <row r="1143" spans="11:11" x14ac:dyDescent="0.25">
      <c r="K1143" s="1"/>
    </row>
    <row r="1144" spans="11:11" x14ac:dyDescent="0.25">
      <c r="K1144" s="1"/>
    </row>
  </sheetData>
  <autoFilter ref="B2:O67">
    <filterColumn colId="4" showButton="0"/>
    <filterColumn colId="5" showButton="0"/>
    <filterColumn colId="7" showButton="0"/>
    <filterColumn colId="8" showButton="0"/>
    <filterColumn colId="10" showButton="0"/>
    <filterColumn colId="11" showButton="0"/>
    <filterColumn colId="12" showButton="0"/>
  </autoFilter>
  <mergeCells count="11">
    <mergeCell ref="B65:O65"/>
    <mergeCell ref="B67:J67"/>
    <mergeCell ref="D69:E69"/>
    <mergeCell ref="C1:O1"/>
    <mergeCell ref="B2:B3"/>
    <mergeCell ref="C2:C3"/>
    <mergeCell ref="D2:D3"/>
    <mergeCell ref="E2:E3"/>
    <mergeCell ref="F2:H2"/>
    <mergeCell ref="I2:K2"/>
    <mergeCell ref="L2:O2"/>
  </mergeCells>
  <pageMargins left="0.25" right="0.25" top="0.75" bottom="0.75" header="0.3" footer="0.3"/>
  <pageSetup paperSize="9" scale="59"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I25" sqref="I25"/>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НМЦК</vt:lpstr>
      <vt:lpstr>ОНМЦ (Исх)</vt:lpstr>
      <vt:lpstr>НМЦК проектно-сметным методом</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MaltsevaLA</dc:creator>
  <cp:lastModifiedBy>Мавров Денис Николаевич</cp:lastModifiedBy>
  <cp:lastPrinted>2026-03-20T03:18:45Z</cp:lastPrinted>
  <dcterms:created xsi:type="dcterms:W3CDTF">2013-12-17T05:16:41Z</dcterms:created>
  <dcterms:modified xsi:type="dcterms:W3CDTF">2026-03-27T08:09:48Z</dcterms:modified>
</cp:coreProperties>
</file>