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170" windowHeight="6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4" i="1" l="1"/>
  <c r="L4" i="1" s="1"/>
  <c r="M4" i="1" s="1"/>
  <c r="N4" i="1" s="1"/>
  <c r="H4" i="1"/>
  <c r="I4" i="1" s="1"/>
  <c r="J4" i="1" s="1"/>
  <c r="I5" i="1" l="1"/>
</calcChain>
</file>

<file path=xl/sharedStrings.xml><?xml version="1.0" encoding="utf-8"?>
<sst xmlns="http://schemas.openxmlformats.org/spreadsheetml/2006/main" count="25" uniqueCount="25">
  <si>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</si>
  <si>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</si>
  <si>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</si>
  <si>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</si>
  <si>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</si>
  <si>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</si>
  <si>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</si>
  <si>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</si>
  <si>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</si>
  <si>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</si>
  <si>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</si>
  <si>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Н(М)ЦК определяемая методом сопоставимых рыночных цен (анализа рынка)*</t>
  </si>
  <si>
    <t>Н(М)ЦК контракта с учетом округления цены за единицу (руб.)</t>
  </si>
  <si>
    <t xml:space="preserve">Обоснование начальной (максимальной) цены контракта.
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</si>
  <si>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</si>
  <si>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ИТОГО: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</si>
  <si>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</si>
  <si>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>среднее арифметическое значение</t>
  </si>
  <si>
    <t>Крнтрактный управляющий</t>
  </si>
  <si>
    <t>Н.В. Касимова</t>
  </si>
  <si>
    <t>шт.</t>
  </si>
  <si>
    <t>Верстак Garage Set 3 –  2 штуки; верстак MASTER (№44) MT100.MF1.MF1.211 – 2 штуки</t>
  </si>
  <si>
    <t>Поставщик № 1                   исх. № 76/44/6-3                  от 28.04.2026                     Вход. № 9                от 29.04.2026</t>
  </si>
  <si>
    <t>Поставщик № 2                   исх. № 76/44/6-3                  от 28.04.2026                     Вход. № 8              от 29.04.2026</t>
  </si>
  <si>
    <t>Поставщик № 3                   исх. № 76/44/6-3             от 28.04.2026                   Вход. № 7            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</si>
</sst>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2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19431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34350" y="19145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27709</xdr:colOff>
      <xdr:row>2</xdr:row>
      <xdr:rowOff>2015836</xdr:rowOff>
    </xdr:from>
    <xdr:to>
      <xdr:col>11</xdr:col>
      <xdr:colOff>12123</xdr:colOff>
      <xdr:row>2</xdr:row>
      <xdr:rowOff>2377786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18414" y="2578677"/>
          <a:ext cx="13525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197427</xdr:colOff>
      <xdr:row>2</xdr:row>
      <xdr:rowOff>1443471</xdr:rowOff>
    </xdr:from>
    <xdr:to>
      <xdr:col>10</xdr:col>
      <xdr:colOff>349827</xdr:colOff>
      <xdr:row>2</xdr:row>
      <xdr:rowOff>1672071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8132" y="200631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0" zoomScaleNormal="80" workbookViewId="0">
      <selection activeCell="I3" sqref="I3"/>
    </sheetView>
  </sheetViews>
  <sheetFormatPr defaultColWidth="9.140625" defaultRowHeight="12.75" x14ac:dyDescent="0.2"/>
  <cols>
    <col min="1" max="1" width="4" style="1" customWidth="1"/>
    <col min="2" max="2" width="42.85546875" style="1" customWidth="1"/>
    <col min="3" max="3" width="4.5703125" style="1" customWidth="1"/>
    <col min="4" max="4" width="6.5703125" style="1" customWidth="1"/>
    <col min="5" max="5" width="16.28515625" style="1" customWidth="1"/>
    <col min="6" max="6" width="16" style="1" customWidth="1"/>
    <col min="7" max="7" width="16.7109375" style="1" customWidth="1"/>
    <col min="8" max="9" width="12.7109375" style="1" customWidth="1"/>
    <col min="10" max="10" width="14.7109375" style="1" customWidth="1"/>
    <col min="11" max="11" width="24.85546875" style="1" customWidth="1"/>
    <col min="12" max="12" width="18" style="1" customWidth="1"/>
    <col min="13" max="13" width="21.42578125" style="1" customWidth="1"/>
    <col min="14" max="14" width="30.7109375" style="1" customWidth="1"/>
    <col min="15" max="16384" width="9.140625" style="1"/>
  </cols>
  <sheetData>
    <row r="1" spans="1:14" ht="42.75" customHeight="1" x14ac:dyDescent="0.2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4.5" customHeight="1" x14ac:dyDescent="0.2">
      <c r="A2" s="26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27"/>
      <c r="G2" s="27"/>
      <c r="H2" s="28" t="s">
        <v>5</v>
      </c>
      <c r="I2" s="28"/>
      <c r="J2" s="28"/>
      <c r="K2" s="24" t="s">
        <v>11</v>
      </c>
      <c r="L2" s="24"/>
      <c r="M2" s="24"/>
      <c r="N2" s="24"/>
    </row>
    <row r="3" spans="1:14" ht="281.25" customHeight="1" x14ac:dyDescent="0.2">
      <c r="A3" s="26"/>
      <c r="B3" s="26"/>
      <c r="C3" s="26"/>
      <c r="D3" s="26"/>
      <c r="E3" s="22" t="s">
        <v>22</v>
      </c>
      <c r="F3" s="22" t="s">
        <v>23</v>
      </c>
      <c r="G3" s="22" t="s">
        <v>24</v>
      </c>
      <c r="H3" s="6" t="s">
        <v>6</v>
      </c>
      <c r="I3" s="6" t="s">
        <v>7</v>
      </c>
      <c r="J3" s="7" t="s">
        <v>16</v>
      </c>
      <c r="K3" s="20" t="s">
        <v>17</v>
      </c>
      <c r="L3" s="8" t="s">
        <v>8</v>
      </c>
      <c r="M3" s="8" t="s">
        <v>9</v>
      </c>
      <c r="N3" s="8" t="s">
        <v>12</v>
      </c>
    </row>
    <row r="4" spans="1:14" ht="166.5" customHeight="1" x14ac:dyDescent="0.2">
      <c r="A4" s="7">
        <v>1</v>
      </c>
      <c r="B4" s="29" t="s">
        <v>21</v>
      </c>
      <c r="C4" s="9" t="s">
        <v>20</v>
      </c>
      <c r="D4" s="9">
        <v>1</v>
      </c>
      <c r="E4" s="10">
        <v>52000</v>
      </c>
      <c r="F4" s="11">
        <v>55263</v>
      </c>
      <c r="G4" s="21">
        <v>60020</v>
      </c>
      <c r="H4" s="12">
        <f>AVERAGE(E4:G4)</f>
        <v>55761</v>
      </c>
      <c r="I4" s="13">
        <f t="shared" ref="I4" si="0">SQRT(((SUM((POWER(G4-H4,2)),(POWER(F4-H4,2)),(POWER(E4-H4,2)))/(COLUMNS(E4:G4)-1))))</f>
        <v>4033.1257109095918</v>
      </c>
      <c r="J4" s="13">
        <f t="shared" ref="J4" si="1">I4/H4*100</f>
        <v>7.2328790927522677</v>
      </c>
      <c r="K4" s="14">
        <f>((D4/3)*(SUM(E4:G4)))</f>
        <v>55761</v>
      </c>
      <c r="L4" s="15">
        <f t="shared" ref="L4" si="2">K4/D4</f>
        <v>55761</v>
      </c>
      <c r="M4" s="14">
        <f t="shared" ref="M4" si="3">ROUNDDOWN(L4,2)</f>
        <v>55761</v>
      </c>
      <c r="N4" s="14">
        <f t="shared" ref="N4" si="4">M4*D4</f>
        <v>55761</v>
      </c>
    </row>
    <row r="5" spans="1:14" s="2" customFormat="1" ht="19.5" customHeight="1" x14ac:dyDescent="0.2">
      <c r="A5" s="16"/>
      <c r="B5" s="4"/>
      <c r="C5" s="4"/>
      <c r="D5" s="4"/>
      <c r="E5" s="4"/>
      <c r="F5" s="4"/>
      <c r="G5" s="4"/>
      <c r="H5" s="5" t="s">
        <v>15</v>
      </c>
      <c r="I5" s="17">
        <f>SUM(N4:N4)</f>
        <v>55761</v>
      </c>
      <c r="J5" s="18" t="s">
        <v>10</v>
      </c>
      <c r="K5" s="18"/>
      <c r="L5" s="18"/>
      <c r="M5" s="18"/>
      <c r="N5" s="19"/>
    </row>
    <row r="6" spans="1:14" x14ac:dyDescent="0.2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3" customFormat="1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3" customFormat="1" ht="1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3" customFormat="1" ht="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spans="1:14" s="3" customFormat="1" ht="15.75" customHeight="1" x14ac:dyDescent="0.25"/>
    <row r="15" spans="1:14" x14ac:dyDescent="0.2">
      <c r="B15" s="1" t="s">
        <v>18</v>
      </c>
      <c r="F15" s="1" t="s">
        <v>19</v>
      </c>
      <c r="J15" s="2"/>
    </row>
  </sheetData>
  <mergeCells count="9">
    <mergeCell ref="A6:N10"/>
    <mergeCell ref="K2:N2"/>
    <mergeCell ref="A1:N1"/>
    <mergeCell ref="A2:A3"/>
    <mergeCell ref="B2:B3"/>
    <mergeCell ref="C2:C3"/>
    <mergeCell ref="D2:D3"/>
    <mergeCell ref="E2:G2"/>
    <mergeCell ref="H2:J2"/>
  </mergeCells>
  <pageMargins left="0.7" right="0.7" top="0.75" bottom="0.75" header="0.3" footer="0.3"/>
  <pageSetup paperSize="9" scale="5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gz1</dc:creator>
  <cp:lastModifiedBy>Admin</cp:lastModifiedBy>
  <cp:lastPrinted>2026-02-03T09:54:55Z</cp:lastPrinted>
  <dcterms:created xsi:type="dcterms:W3CDTF">2014-01-20T13:52:40Z</dcterms:created>
  <dcterms:modified xsi:type="dcterms:W3CDTF">2026-04-30T04:23:46Z</dcterms:modified>
</cp:coreProperties>
</file>